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zrkfile\ZRK\NRR\NRRd\2. ZIELONA GÓRA\1. UMOWY UTRZYMANIOWE\Rok 2025\MPK 25 02 041 - wymiana rozjazdów\Podwykonawstwo\2. Wymiana 13 rozjazdów\"/>
    </mc:Choice>
  </mc:AlternateContent>
  <xr:revisionPtr revIDLastSave="0" documentId="13_ncr:1_{4A07022B-9207-4270-A94C-A9590823AF91}" xr6:coauthVersionLast="47" xr6:coauthVersionMax="47" xr10:uidLastSave="{00000000-0000-0000-0000-000000000000}"/>
  <bookViews>
    <workbookView xWindow="-108" yWindow="-108" windowWidth="23256" windowHeight="12456" xr2:uid="{00000000-000D-0000-FFFF-FFFF00000000}"/>
  </bookViews>
  <sheets>
    <sheet name="2025" sheetId="2" r:id="rId1"/>
    <sheet name="2024" sheetId="1" r:id="rId2"/>
  </sheets>
  <definedNames>
    <definedName name="_xlnm.Print_Area" localSheetId="0">'2025'!$A$1:$G$98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2" l="1"/>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3" i="2"/>
  <c r="G67" i="1"/>
  <c r="G65" i="1"/>
  <c r="G64" i="1"/>
  <c r="G63" i="1"/>
  <c r="G66" i="1"/>
  <c r="G62" i="1"/>
  <c r="G61" i="1"/>
  <c r="G60" i="1"/>
  <c r="G49" i="1"/>
  <c r="G45" i="1"/>
  <c r="G43" i="1"/>
  <c r="G42" i="1"/>
  <c r="G41" i="1"/>
  <c r="G40" i="1"/>
  <c r="G39" i="1"/>
  <c r="G89" i="2" l="1"/>
  <c r="G90" i="2" s="1"/>
  <c r="G91" i="2" s="1"/>
  <c r="G34" i="1"/>
  <c r="G33" i="1"/>
  <c r="G29" i="1" l="1"/>
  <c r="G22" i="1"/>
  <c r="G21" i="1"/>
  <c r="G20" i="1"/>
  <c r="G15" i="1"/>
  <c r="G14" i="1"/>
  <c r="G7" i="1"/>
  <c r="G5" i="1"/>
  <c r="G6" i="1"/>
  <c r="G8" i="1"/>
  <c r="G9" i="1"/>
  <c r="G10" i="1"/>
  <c r="G11" i="1"/>
  <c r="G12" i="1"/>
  <c r="G13" i="1"/>
  <c r="G16" i="1"/>
  <c r="G17" i="1"/>
  <c r="G18" i="1"/>
  <c r="G19" i="1"/>
  <c r="G23" i="1"/>
  <c r="G24" i="1"/>
  <c r="G25" i="1"/>
  <c r="G26" i="1"/>
  <c r="G27" i="1"/>
  <c r="G28" i="1"/>
  <c r="G30" i="1"/>
  <c r="G31" i="1"/>
  <c r="G32" i="1"/>
  <c r="G35" i="1"/>
  <c r="G36" i="1"/>
  <c r="G37" i="1"/>
  <c r="G38" i="1"/>
  <c r="G44" i="1"/>
  <c r="G46" i="1"/>
  <c r="G47" i="1"/>
  <c r="G48" i="1"/>
  <c r="G50" i="1"/>
  <c r="G51" i="1"/>
  <c r="G52" i="1"/>
  <c r="G53" i="1"/>
  <c r="G54" i="1"/>
  <c r="G55" i="1"/>
  <c r="G56" i="1"/>
  <c r="G57" i="1"/>
  <c r="G58" i="1"/>
  <c r="G59" i="1"/>
  <c r="G4" i="1"/>
  <c r="G3" i="1"/>
  <c r="G68" i="1" l="1"/>
  <c r="G69" i="1" s="1"/>
</calcChain>
</file>

<file path=xl/sharedStrings.xml><?xml version="1.0" encoding="utf-8"?>
<sst xmlns="http://schemas.openxmlformats.org/spreadsheetml/2006/main" count="502" uniqueCount="207">
  <si>
    <t xml:space="preserve">Rodzaj Robót </t>
  </si>
  <si>
    <t xml:space="preserve">Jedn. </t>
  </si>
  <si>
    <t>Ilość</t>
  </si>
  <si>
    <t>Cena jedn.</t>
  </si>
  <si>
    <t>Wartość</t>
  </si>
  <si>
    <t>L.p</t>
  </si>
  <si>
    <t>kpl</t>
  </si>
  <si>
    <t xml:space="preserve">Rozbicie Ceny Ofertowej </t>
  </si>
  <si>
    <t>1.1.</t>
  </si>
  <si>
    <t>1.2.</t>
  </si>
  <si>
    <t xml:space="preserve">Planowane terminy </t>
  </si>
  <si>
    <t>Podatek Vat</t>
  </si>
  <si>
    <t>SUMA netto</t>
  </si>
  <si>
    <t>SUMA brutto</t>
  </si>
  <si>
    <t>Demontaż przed robotami i montaż po robotach urządzeń EOR oraz odtworzenie sieci powrotnej</t>
  </si>
  <si>
    <t>1.3.</t>
  </si>
  <si>
    <t>1.4.</t>
  </si>
  <si>
    <t>1.5.</t>
  </si>
  <si>
    <t>m szyny</t>
  </si>
  <si>
    <t>szt</t>
  </si>
  <si>
    <t xml:space="preserve">Pojedyncza wymiana szyn S49 na wstawkach </t>
  </si>
  <si>
    <t>Warunki wykonania zadania:</t>
  </si>
  <si>
    <t>Wymiana podkładów drewnianych na wstawkach</t>
  </si>
  <si>
    <t>Wyłożenie kanału zwrotnicowego korytkami</t>
  </si>
  <si>
    <t>Wyłożenie kanału zwrotnicowego korytkami wraz zabudową studzienki odwodnieniowej</t>
  </si>
  <si>
    <t>2.1.</t>
  </si>
  <si>
    <t>2.2.</t>
  </si>
  <si>
    <t>2.3.</t>
  </si>
  <si>
    <t>3.1.</t>
  </si>
  <si>
    <t>Wymiana podkładów drewnianych na betonowe na wstawkach</t>
  </si>
  <si>
    <t xml:space="preserve">Pojedyncza wymiana szyn S60 na wstawkach </t>
  </si>
  <si>
    <t>szt.</t>
  </si>
  <si>
    <t>3.2.</t>
  </si>
  <si>
    <t>3.3.</t>
  </si>
  <si>
    <t>3.4.</t>
  </si>
  <si>
    <t>3.5.</t>
  </si>
  <si>
    <t>4.1.</t>
  </si>
  <si>
    <t>4.2.</t>
  </si>
  <si>
    <t>4.3.</t>
  </si>
  <si>
    <t>4.5.</t>
  </si>
  <si>
    <t>5.1.</t>
  </si>
  <si>
    <t>5.2.</t>
  </si>
  <si>
    <t>5.3.</t>
  </si>
  <si>
    <t>5.4.</t>
  </si>
  <si>
    <t>5.5.</t>
  </si>
  <si>
    <t>5.6.</t>
  </si>
  <si>
    <t>6.1.</t>
  </si>
  <si>
    <t>6.2.</t>
  </si>
  <si>
    <t>6.3.</t>
  </si>
  <si>
    <t>6.4.</t>
  </si>
  <si>
    <t>6.5.</t>
  </si>
  <si>
    <t>7.1.</t>
  </si>
  <si>
    <t>7.2.</t>
  </si>
  <si>
    <t>7.3.</t>
  </si>
  <si>
    <t>7.4.</t>
  </si>
  <si>
    <t>8.1.</t>
  </si>
  <si>
    <t>8.2.</t>
  </si>
  <si>
    <t>8.3.</t>
  </si>
  <si>
    <t>8.4.</t>
  </si>
  <si>
    <t>Wymiana podkłądów drewnianych na wstawkach</t>
  </si>
  <si>
    <t>9.1.</t>
  </si>
  <si>
    <t>9.2.</t>
  </si>
  <si>
    <t>9.3.</t>
  </si>
  <si>
    <t>9.4.</t>
  </si>
  <si>
    <t>10.2.</t>
  </si>
  <si>
    <t>10.3.</t>
  </si>
  <si>
    <t>10.4.</t>
  </si>
  <si>
    <t>24.06-02.07.2024r</t>
  </si>
  <si>
    <t>Odtworzenie sieci powrotnej po robotach</t>
  </si>
  <si>
    <t xml:space="preserve">Wykonanie spoin termitowych </t>
  </si>
  <si>
    <t xml:space="preserve">Wymiana szyn przejściowych </t>
  </si>
  <si>
    <t>Wykonanie spoin termitowych S60</t>
  </si>
  <si>
    <t>Wykonanie złącz izolowanych klejono-sprężonych S60</t>
  </si>
  <si>
    <t>Odtworzenie sieci powrotnej</t>
  </si>
  <si>
    <r>
      <rPr>
        <b/>
        <sz val="11"/>
        <color theme="1"/>
        <rFont val="Calibri"/>
        <family val="2"/>
        <charset val="238"/>
        <scheme val="minor"/>
      </rPr>
      <t>Stacja Kostrzyn Rz 214</t>
    </r>
    <r>
      <rPr>
        <sz val="11"/>
        <color theme="1"/>
        <rFont val="Calibri"/>
        <family val="2"/>
        <charset val="238"/>
        <scheme val="minor"/>
      </rPr>
      <t xml:space="preserve">
Kompleksowa wymiana rozjazdu nr Rz 214, 60E1, 1:9, 300, L ssd-S na podrozjazdnicach drewnianych:
- zrywka rozjazdu wraz z jego demontażem, segregacją materiałów i zdaniem złomu do ISE 
- wybranie starej podsypki tłuczniowej oraz ziemi z odwiezieniem do 10km
- wykonanie warstwy z niesortu pod rozjazdem
- wykonanie subwarstwy z tłucznia pod rozjazdem i wstawkami
- montaż rozjazdu Rz 214
- uzupełnienie tłucznia do podbicia i oprofilowanie podsypki w rozjeździe
- pomiary geodezyjne i przygotownie doumentacji odbiorowej </t>
    </r>
  </si>
  <si>
    <r>
      <rPr>
        <b/>
        <sz val="11"/>
        <color theme="1"/>
        <rFont val="Calibri"/>
        <family val="2"/>
        <charset val="238"/>
        <scheme val="minor"/>
      </rPr>
      <t>Stacja Kostrzyn Rz 211</t>
    </r>
    <r>
      <rPr>
        <sz val="11"/>
        <color theme="1"/>
        <rFont val="Calibri"/>
        <family val="2"/>
        <charset val="238"/>
        <scheme val="minor"/>
      </rPr>
      <t xml:space="preserve">
Kompleksowa wymiana rozjazdu nr Rz 211, 60E1, 1:9, 300, P ssd-S na podrozjazdnicach drewnianych:
- zrywka rozjazdu wraz z jego demontażem, segregacją materiałów i zdaniem złomu do ISE 
- wybranie starej podsypki tłuczniowej oraz ziemi z odwiezieniem do 10km
- wykonanie warstwy z niesortu pod rozjazdem
- wykonanie subwarstwy z tłucznia pod rozjazdem i wstawkami
- montaż rozjazdu Rz 214
- uzupełnienie tłucznia do podbicia i oprofilowanie podsypki w rozjeździe
- pomiary geodezyjne i przygotownie doumentacji odbiorowej </t>
    </r>
  </si>
  <si>
    <r>
      <rPr>
        <b/>
        <sz val="11"/>
        <color theme="1"/>
        <rFont val="Calibri"/>
        <family val="2"/>
        <charset val="238"/>
        <scheme val="minor"/>
      </rPr>
      <t>Stacja Drzeńsko Rz 5</t>
    </r>
    <r>
      <rPr>
        <sz val="11"/>
        <color theme="1"/>
        <rFont val="Calibri"/>
        <family val="2"/>
        <charset val="238"/>
        <scheme val="minor"/>
      </rPr>
      <t xml:space="preserve">
Kompleksowa wymiana rozjazdu nr Rz 5, 60E1, 1:9, 300, L sb-S na podrozjazdnicach strunobetonowych:
- zrywka rozjazdu wraz z jego demontażem, segregacją materiałów i zdaniem złomu do ISE 
- wybranie starej podsypki tłuczniowej oraz ziemi z odwiezieniem do 10km
- ułożenie geowłókniny pod rozjazdem
- wykonanie warstwy z niesortu pod rozjazdem
- wykonanie subwarstwy z tłucznia pod rozjazdem i wstawkami
- montaż rozjazdu rozjazdu na boku 
- zabudowa rozjazdu w blokach (Żuraw kolejowy zapewniony przez Zamawiającego)
- uzupełnienie tłucznia do podbicia i oprofilowanie podsypki w rozjeździe
- pomiary geodezyjne i przygotownie doumwntacji odbiorowej </t>
    </r>
  </si>
  <si>
    <t>03-06.09.2024r</t>
  </si>
  <si>
    <r>
      <t xml:space="preserve">Stacja Drzeńsko Rz 6
</t>
    </r>
    <r>
      <rPr>
        <sz val="11"/>
        <color theme="1"/>
        <rFont val="Calibri"/>
        <family val="2"/>
        <charset val="238"/>
        <scheme val="minor"/>
      </rPr>
      <t xml:space="preserve">Kompleksowa wymiana rozjazdu nr Rz 6, 60E1, 1:9, 300, L sb-S na podrozjazdnicach strunobetonowych:
- zrywka rozjazdu wraz z jego demontażem, segregacją materiałów i zdaniem złomu do ISE 
- wybranie starej podsypki tłuczniowej oraz ziemi z odwiezieniem do 10km
- ułożenie geowłókniny pod rozjazdem
- wykonanie warstwy z niesortu pod rozjazdem
- wykonanie subwarstwy z tłucznia pod rozjazdem i wstawkami
- montaż rozjazdu rozjazdu na boku 
- zabudowa rozjazdu w blokach (Żuraw kolejowy zapewniony przez Zamawiającego)
- uzupełnienie tłucznia do podbicia i oprofilowanie podsypki w rozjeździe
- pomiary geodezyjne i przygotownie doumwntacji odbiorowej </t>
    </r>
  </si>
  <si>
    <t>07-10.09.2024r</t>
  </si>
  <si>
    <r>
      <t xml:space="preserve">Stacja Zbąszynek Rz 46
</t>
    </r>
    <r>
      <rPr>
        <sz val="11"/>
        <color theme="1"/>
        <rFont val="Calibri"/>
        <family val="2"/>
        <charset val="238"/>
        <scheme val="minor"/>
      </rPr>
      <t xml:space="preserve">Kompleksowa wymiana rozjazdu nr Rz 46, 60E1, 1:9, 300, P ssb-S na podrozjazdnicach strunobetonowych:
- zrywka rozjazdu wraz z jego demontażem, segregacją materiałów i zdaniem złomu do ISE 
- wybranie starej podsypki tłuczniowej oraz ziemi z odwiezieniem do 10km
- ułożenie geowłókniny pod rozjazdem
- wykonanie warstwy z niesortu pod rozjazdem
- wykonanie subwarstwy z tłucznia pod rozjazdem i wstawkami
- montaż rozjazdu rozjazdu na boku 
- zabudowa rozjazdu w blokach (Żuraw kolejowy zapewniony przez Zamawiającego)
- uzupełnienie tłucznia do podbicia i oprofilowanie podsypki w rozjeździe
- pomiary geodezyjne i przygotownie doumwntacji odbiorowej </t>
    </r>
  </si>
  <si>
    <t>Wykonanie spoin termitowych</t>
  </si>
  <si>
    <t>Wykonanie spawów przejściowych</t>
  </si>
  <si>
    <r>
      <t xml:space="preserve">Stacja Zbąszynek Rz 47
</t>
    </r>
    <r>
      <rPr>
        <sz val="11"/>
        <color theme="1"/>
        <rFont val="Calibri"/>
        <family val="2"/>
        <charset val="238"/>
        <scheme val="minor"/>
      </rPr>
      <t xml:space="preserve">Kompleksowa wymiana rozjazdu nr Rz 47, 60E1, 1:9, 300, P ssb-S na podrozjazdnicach strunobetonowych:
- zrywka rozjazdu wraz z jego demontażem, segregacją materiałów i zdaniem złomu do ISE 
- wybranie starej podsypki tłuczniowej oraz ziemi z odwiezieniem do 10km
- ułożenie geowłókniny pod rozjazdem
- wykonanie warstwy z niesortu pod rozjazdem
- wykonanie subwarstwy z tłucznia pod rozjazdem i wstawkami
- montaż rozjazdu rozjazdu na boku 
- zabudowa rozjazdu w blokach (Żuraw kolejowy zapewniony przez Zamawiającego)
- uzupełnienie tłucznia do podbicia i oprofilowanie podsypki w rozjeździe
- pomiary geodezyjne i przygotownie doumwntacji odbiorowej </t>
    </r>
  </si>
  <si>
    <t>sierpień 2024r</t>
  </si>
  <si>
    <r>
      <t xml:space="preserve">Stacja Nowa Sól Rz 7
</t>
    </r>
    <r>
      <rPr>
        <sz val="11"/>
        <color theme="1"/>
        <rFont val="Calibri"/>
        <family val="2"/>
        <charset val="238"/>
        <scheme val="minor"/>
      </rPr>
      <t xml:space="preserve">Kompleksowa wymiana rozjazdu nr Rz 7, 60E1, 1:9, 300, P ssb-S na podrozjazdnicach strunobetonowych:
- zrywka rozjazdu wraz z jego demontażem, segregacją materiałów i zdaniem złomu do ISE 
- wybranie starej podsypki tłuczniowej oraz ziemi z odwiezieniem do 10km
- ułożenie geowłókniny pod rozjazdem
- wykonanie warstwy z niesortu pod rozjazdem
- wykonanie subwarstwy z tłucznia pod rozjazdem i wstawkami
- montaż rozjazdu rozjazdu na boku 
- zabudowa rozjazdu w blokach (Żuraw kolejowy zapewniony przez Zamawiającego)
- uzupełnienie tłucznia do podbicia i oprofilowanie podsypki w rozjeździe
- pomiary geodezyjne i przygotownie doumwntacji odbiorowej </t>
    </r>
  </si>
  <si>
    <t>14-18.10.2024r</t>
  </si>
  <si>
    <t>m2</t>
  </si>
  <si>
    <t>Wymiana płyt przejazdowych typu CBP (4 wewnętrzne oraz 5 zewnętrznych)</t>
  </si>
  <si>
    <t>Pojedyncza wymiana szyn S60 na wstawakch i w przejeździe w km 130,001 linii 273</t>
  </si>
  <si>
    <t>Wymiana podkładów betonowych na wstawkach i w przejeździe w km 130,001 linii 273</t>
  </si>
  <si>
    <t>Wybieranie podsypki tłuczniowej z przejazdu wraz z odwozem do 10 km</t>
  </si>
  <si>
    <t>m3</t>
  </si>
  <si>
    <t xml:space="preserve">Zabudowa geowłókniny na przejeździe </t>
  </si>
  <si>
    <t>Odtworzenie nawierzcni asfaltowej na przejeździe</t>
  </si>
  <si>
    <t>Wykonanie spoin termitwych S60</t>
  </si>
  <si>
    <t xml:space="preserve">Wyłożenie kanału zwrotnicowego korytkami </t>
  </si>
  <si>
    <t>Demontaż i montaż urządzen EOR oraz odbudowa sieci powrotnej</t>
  </si>
  <si>
    <t>21-25.10.2024</t>
  </si>
  <si>
    <r>
      <t xml:space="preserve">Stacja Nowa Sól Rz 10
</t>
    </r>
    <r>
      <rPr>
        <sz val="11"/>
        <color theme="1"/>
        <rFont val="Calibri"/>
        <family val="2"/>
        <charset val="238"/>
        <scheme val="minor"/>
      </rPr>
      <t xml:space="preserve">Kompleksowa wymiana rozjazdu nr Rz 10, 60E1, 1:9, 300, P ssb-S na podrozjazdnicach strunobetonowych:
- zrywka rozjazdu wraz z jego demontażem, segregacją materiałów i zdaniem złomu do ISE 
- wybranie starej podsypki tłuczniowej oraz ziemi z odwiezieniem do 10km
- ułożenie geowłókniny pod rozjazdem
- wykonanie warstwy z niesortu pod rozjazdem
- wykonanie subwarstwy z tłucznia pod rozjazdem i wstawkami
- montaż rozjazdu rozjazdu na boku 
- zabudowa rozjazdu w blokach (Żuraw kolejowy zapewniony przez Zamawiającego)
- uzupełnienie tłucznia do podbicia i oprofilowanie podsypki w rozjeździe
- pomiary geodezyjne i przygotownie doumwntacji odbiorowej </t>
    </r>
  </si>
  <si>
    <t>17-22.06.2024r</t>
  </si>
  <si>
    <t>Wykonanie złącz izolowanych klejono-sprężonych S49</t>
  </si>
  <si>
    <t>Wykonanie spoin termitowych S49</t>
  </si>
  <si>
    <r>
      <rPr>
        <b/>
        <sz val="11"/>
        <color theme="1"/>
        <rFont val="Calibri"/>
        <family val="2"/>
        <charset val="238"/>
        <scheme val="minor"/>
      </rPr>
      <t>Stacja Jankowa Żagańska Rz 24</t>
    </r>
    <r>
      <rPr>
        <sz val="11"/>
        <color theme="1"/>
        <rFont val="Calibri"/>
        <family val="2"/>
        <charset val="238"/>
        <scheme val="minor"/>
      </rPr>
      <t xml:space="preserve">
Kompleksowa wymiana rozjazdu nr Rz 24, 49E1, 1:9, 300, P ssd-S na podrozjazdnicach drewnianych:
- zrywka rozjazdu wraz z jego demontażem, segregacją materiałów i zdaniem złomu do ISE 
- wybranie starej podsypki tłuczniowej oraz ziemi z odwiezieniem do 10km
- wykonanie warstwy z niesortu pod rozjazdem
- wykonanie subwarstwy z tłucznia pod rozjazdem i wstawkami
- montaż rozjazdu 
- uzupełnienie tłucznia do podbicia i oprofilowanie podsypki w rozjeździe
- pomiary geodezyjne i przygotownie doumentacji odbiorowej </t>
    </r>
  </si>
  <si>
    <r>
      <rPr>
        <b/>
        <sz val="11"/>
        <color theme="1"/>
        <rFont val="Calibri"/>
        <family val="2"/>
        <charset val="238"/>
        <scheme val="minor"/>
      </rPr>
      <t>Stacja Biernatowo Rz 22</t>
    </r>
    <r>
      <rPr>
        <sz val="11"/>
        <color theme="1"/>
        <rFont val="Calibri"/>
        <family val="2"/>
        <charset val="238"/>
        <scheme val="minor"/>
      </rPr>
      <t xml:space="preserve">
Kompleksowa wymiana rozjazdu nr Rz 22, 49E1, 1:9, 300, P ssd-S na podrozjazdnicach drewnianych:
- zrywka rozjazdu wraz z jego demontażem, segregacją materiałów i zdaniem złomu do ISE 
- wybranie starej podsypki tłuczniowej oraz ziemi z odwiezieniem do 10km
- wykonanie warstwy z niesortu pod rozjazdem
- wykonanie subwarstwy z tłucznia pod rozjazdem i wstawkami
- montaż rozjazdu 
- uzupełnienie tłucznia do podbicia i oprofilowanie podsypki w rozjeździe
- pomiary geodezyjne i przygotownie doumentacji odbiorowej </t>
    </r>
  </si>
  <si>
    <t>Demontaż i montaż napędu rozjazdowego</t>
  </si>
  <si>
    <t>Wyłożenie kanału zwrotnicowego korytami</t>
  </si>
  <si>
    <t>3.6.</t>
  </si>
  <si>
    <t>3.7.</t>
  </si>
  <si>
    <t>4.4.</t>
  </si>
  <si>
    <t>4.6.</t>
  </si>
  <si>
    <t>4.7.</t>
  </si>
  <si>
    <t>6.6.</t>
  </si>
  <si>
    <t>7.5.</t>
  </si>
  <si>
    <t>7.6.</t>
  </si>
  <si>
    <t>7.7.</t>
  </si>
  <si>
    <t>7.8.</t>
  </si>
  <si>
    <t>7.9.</t>
  </si>
  <si>
    <t>7.10.</t>
  </si>
  <si>
    <t>8.5.</t>
  </si>
  <si>
    <t>11.1.</t>
  </si>
  <si>
    <t>11.2.</t>
  </si>
  <si>
    <t>11.3.</t>
  </si>
  <si>
    <t>11.4.</t>
  </si>
  <si>
    <t>11.5.</t>
  </si>
  <si>
    <t>11.6.</t>
  </si>
  <si>
    <t>11.7.</t>
  </si>
  <si>
    <r>
      <rPr>
        <b/>
        <sz val="11"/>
        <color theme="1"/>
        <rFont val="Calibri"/>
        <family val="2"/>
        <charset val="238"/>
        <scheme val="minor"/>
      </rPr>
      <t>Stacja Krzyż Rkpd 173</t>
    </r>
    <r>
      <rPr>
        <sz val="11"/>
        <color theme="1"/>
        <rFont val="Calibri"/>
        <family val="2"/>
        <charset val="238"/>
        <scheme val="minor"/>
      </rPr>
      <t xml:space="preserve">
Kompleksowa wymiana rozjazdu nr Rkpd 173, 49E1, 1:9, 190, ssd-S na podrozjazdnicach drewnianych:
- zrywka rozjazdu wraz z jego demontażem, segregacją materiałów i zdaniem złomu do ISE 
- wybranie starej podsypki tłuczniowej oraz ziemi z odwiezieniem do 10km
- wykonanie warstwy z niesortu pod rozjazdem
- wykonanie subwarstwy z tłucznia pod rozjazdem i wstawkami
- montaż rozjazdu 
- uzupełnienie tłucznia do podbicia i oprofilowanie podsypki w rozjeździe
- pomiary geodezyjne i przygotownie doumentacji odbiorowej </t>
    </r>
  </si>
  <si>
    <t>24-28.06.2024r</t>
  </si>
  <si>
    <t>1. Materiały zapewnione przez Inwestora: podrozjazdnice, stal rozjazdowa, szyny - będą dostarczone do stacji, na których wymieniane są rozjazdy
2. Materiały zapewnione przez Zamawiającego: tłuczeń, niesort, geowłoknina, podkłady oraz szyny (zostaną dostarczony do stacji na których wymieniane są rozjazdy)
3. Pozostałe materiały (korytka) niezbędne do realizacji zadania zapewnia Wykonawca.
4. Złom oraz podrozjaznice oraz podkłady po wymianie należy przeransportować w miesce wskazane przez ISE (do 10km). Złom należy rozliczyć z ISE
4. Podbicie torów i rozjazdów po robotach zapewania Zamawiający. Dla wymiany rozjazdów blokami Zamawiający zapewania Żuraw kolejowy.</t>
  </si>
  <si>
    <t xml:space="preserve">   </t>
  </si>
  <si>
    <r>
      <rPr>
        <b/>
        <sz val="11"/>
        <color theme="1"/>
        <rFont val="Calibri"/>
        <family val="2"/>
        <charset val="238"/>
        <scheme val="minor"/>
      </rPr>
      <t>Stacja Biernatowo Rz 23</t>
    </r>
    <r>
      <rPr>
        <sz val="11"/>
        <color theme="1"/>
        <rFont val="Calibri"/>
        <family val="2"/>
        <charset val="238"/>
        <scheme val="minor"/>
      </rPr>
      <t xml:space="preserve">
Kompleksowa wymiana rozjazdu nr Rz 23, 49E1, 1:9, 300, P ssd-S:
- zrywka rozjazdu wraz z jego demontażem, segregacją materiałów i zdaniem złomu do ISE 
- wybranie starej podsypki tłuczniowej oraz ziemi z odwiezieniem do 10km
- wykonanie warstwy z niesortu o grubości 20cm na geowłókninie pod rozjazdem
- wykonanie subwarstwy z tłucznia pod rozjazdem i wstawkami
- montaż rozjazdu Rz 23
- uzupełnienie tłucznia do podbicia i oprofilowanie podsypki w rozjeździe
- pomiary geodezyjne i przygotownie doumentacji odbiorowej </t>
    </r>
  </si>
  <si>
    <t>2.4.</t>
  </si>
  <si>
    <t>2.5.</t>
  </si>
  <si>
    <r>
      <rPr>
        <b/>
        <sz val="11"/>
        <color theme="1"/>
        <rFont val="Calibri"/>
        <family val="2"/>
        <charset val="238"/>
        <scheme val="minor"/>
      </rPr>
      <t>Stacja Biernatowo Rz 5</t>
    </r>
    <r>
      <rPr>
        <sz val="11"/>
        <color theme="1"/>
        <rFont val="Calibri"/>
        <family val="2"/>
        <charset val="238"/>
        <scheme val="minor"/>
      </rPr>
      <t xml:space="preserve">
Kompleksowa wymiana rozjazdu nr Rz 5, 49E1, 1:9, 300, L ssd-S:
- zrywka rozjazdu wraz z jego demontażem, segregacją materiałów i zdaniem złomu do ISE 
- wybranie starej podsypki tłuczniowej oraz ziemi z odwiezieniem do 10km
- wykonanie warstwy z niesortu o grubości 20cm na geowłókninie pod rozjazdem
- wykonanie subwarstwy z tłucznia pod rozjazdem i wstawkami
- montaż rozjazdu Rz 5
- uzupełnienie tłucznia do podbicia i oprofilowanie podsypki w rozjeździe
- pomiary geodezyjne i przygotownie doumentacji odbiorowej </t>
    </r>
  </si>
  <si>
    <r>
      <rPr>
        <b/>
        <sz val="11"/>
        <color theme="1"/>
        <rFont val="Calibri"/>
        <family val="2"/>
        <charset val="238"/>
        <scheme val="minor"/>
      </rPr>
      <t>Stacja Kostrzyn Rz484</t>
    </r>
    <r>
      <rPr>
        <sz val="11"/>
        <color theme="1"/>
        <rFont val="Calibri"/>
        <family val="2"/>
        <charset val="238"/>
        <scheme val="minor"/>
      </rPr>
      <t xml:space="preserve">
Kompleksowa wymiana rozjazdu nr Rz 484, 49E1, 1:9, 300, L ssd-S:
- zrywka rozjazdu wraz z jego demontażem, segregacją materiałów i zdaniem złomu do ISE 
- wybranie starej podsypki tłuczniowej oraz ziemi z odwiezieniem do 10km
- wykonanie warstwy z niesortu o grubości 20cm na geowłókninie pod rozjazdem
- wykonanie subwarstwy z tłucznia pod rozjazdem i wstawkami
- montaż rozjazdu Rz 5
- uzupełnienie tłucznia do podbicia i oprofilowanie podsypki w rozjeździe
- pomiary geodezyjne i przygotownie doumentacji odbiorowej </t>
    </r>
  </si>
  <si>
    <t xml:space="preserve">Ścięcie ławy torowiska koparką </t>
  </si>
  <si>
    <t>m</t>
  </si>
  <si>
    <t>Wykonanie spoin termitowych (14szt - 60E1 , 2szt - 49E1 , 2szt - przejściowe)</t>
  </si>
  <si>
    <t>Wykonanie styków izolowanych</t>
  </si>
  <si>
    <t>Wyłożenie kanału zwrotnicowego  korytkami</t>
  </si>
  <si>
    <t>5.7.</t>
  </si>
  <si>
    <t>Wykonanie spoin termitowych 49E1</t>
  </si>
  <si>
    <t>Wymiana podkładów betonowych na wstawkach</t>
  </si>
  <si>
    <t>Wykonanie złączy łubkowych</t>
  </si>
  <si>
    <t>12.1.</t>
  </si>
  <si>
    <t>Wykonanie spoin termitowych 60E1</t>
  </si>
  <si>
    <t>Wymiana podrozjazdnic drewnianych 12sztx4,8m</t>
  </si>
  <si>
    <t>mb</t>
  </si>
  <si>
    <t>12.2.</t>
  </si>
  <si>
    <t>12.3.</t>
  </si>
  <si>
    <t>12.4.</t>
  </si>
  <si>
    <t>12.5.</t>
  </si>
  <si>
    <t>12.6.</t>
  </si>
  <si>
    <t>Wymiana podkładów drewnianych na drewniane na wstawkach</t>
  </si>
  <si>
    <t>Wymiana podkładów betonowych na drewniane na wstawkach</t>
  </si>
  <si>
    <t>13.1.</t>
  </si>
  <si>
    <t>13.2.</t>
  </si>
  <si>
    <t>13.3.</t>
  </si>
  <si>
    <t>13.4.</t>
  </si>
  <si>
    <t>13.5.</t>
  </si>
  <si>
    <t>13.6.</t>
  </si>
  <si>
    <t>demontaż i montaż płyt przejazdowych CBP</t>
  </si>
  <si>
    <t>zabudowa warstwy ochronnej o grubości 20cm z niesortu na odcinku 90m</t>
  </si>
  <si>
    <t>Zabudowa subwarstwy podsypki z oczyszczonego tłucznia na odcinku 90m</t>
  </si>
  <si>
    <t>Montaż toru na podkładach betonowych</t>
  </si>
  <si>
    <r>
      <rPr>
        <b/>
        <sz val="11"/>
        <color theme="1"/>
        <rFont val="Calibri"/>
        <family val="2"/>
        <charset val="238"/>
        <scheme val="minor"/>
      </rPr>
      <t>Stacja Drzeńsko Wstawka Rz2-Rz6</t>
    </r>
    <r>
      <rPr>
        <sz val="11"/>
        <color theme="1"/>
        <rFont val="Calibri"/>
        <family val="2"/>
        <charset val="238"/>
        <scheme val="minor"/>
      </rPr>
      <t xml:space="preserve">
demontaż toru na odcinku 90m</t>
    </r>
  </si>
  <si>
    <t>Wybieranie na głębokości 50cm i oczyszczenie podsypki tłuczniowej na odcinku 90m</t>
  </si>
  <si>
    <r>
      <rPr>
        <b/>
        <sz val="11"/>
        <color theme="1"/>
        <rFont val="Calibri"/>
        <family val="2"/>
        <charset val="238"/>
        <scheme val="minor"/>
      </rPr>
      <t>Stacja Drzeńsko Rz 5</t>
    </r>
    <r>
      <rPr>
        <sz val="11"/>
        <color theme="1"/>
        <rFont val="Calibri"/>
        <family val="2"/>
        <charset val="238"/>
        <scheme val="minor"/>
      </rPr>
      <t xml:space="preserve">
Kompleksowa wymiana rozjazdu nr Rz 5, 60E1, 1:9, 300, L sb-S:
- demontaż i montaż napędu, zamknięć nastawczych, grzałek rozjazdowych i linek sieci pierwotnej
- zrywka rozjazdu wraz z jego demontażem, segregacją materiałów i zdaniem złomu do ISE 
- wybranie starej podsypki tłuczniowej oraz ziemi z odwiezieniem do 10km
- wykonanie warstwy z niesortu pod rozjazdem
- wykonanie subwarstwy z tłucznia pod rozjazdem i wstawkami
- montaż rozjazdu rozjazdu na boku 
- zabudowa rozjazdu w blokach (Żuraw kolejowy zapewniony przez Zamawiającego)
- uzupełnienie tłucznia do podbicia i oprofilowanie podsypki w rozjeździe
- pomiary geodezyjne i przygotownie dokumentacji odbiorowej </t>
    </r>
  </si>
  <si>
    <t>Wymiana podkładów drewnianych na podrozjazdnice strunobetonowe - 48szt.</t>
  </si>
  <si>
    <t>10.1.</t>
  </si>
  <si>
    <t>10.5.</t>
  </si>
  <si>
    <t>10.6.</t>
  </si>
  <si>
    <t>10.7.</t>
  </si>
  <si>
    <r>
      <t xml:space="preserve">Stacja Zbąszynek Rkpd 53
</t>
    </r>
    <r>
      <rPr>
        <sz val="11"/>
        <color theme="1"/>
        <rFont val="Calibri"/>
        <family val="2"/>
        <charset val="238"/>
        <scheme val="minor"/>
      </rPr>
      <t xml:space="preserve">Kompleksowa wymiana rozjazdu nr Rkpd53, 60E1, 1:9, 190, ssd-Spawano-Łubkowany:
- demontaż i montaż grzałek rozjazdowych i linek sieci pierwotnej
- zrywka rozjazdu wraz z jego demontażem, segregacją materiałów i zdaniem złomu do ISE 
- wybranie starej podsypki tłuczniowej oraz ziemi z odwiezieniem do 10km pod rozjazdem i wstawkami (około 230 m3)
- wykonanie warstwy z niesortu o grubości 20cm na geowłókninie pod rozjazdem i wstawkami (około 400m2)
- wykonanie subwarstwy z tłucznia pod rozjazdem i wstawkami
- zabudowa rozjazdu w blokach (Żuraw kolejowy zapewniony przez Zamawiającego)
- uzupełnienie tłucznia do podbicia i oprofilowanie podsypki w rozjeździe i wstawkach
- pomiary geodezyjne i przygotownie doumentacji odbiorowej </t>
    </r>
  </si>
  <si>
    <r>
      <t xml:space="preserve">Stacja Zbąszynek Rkpd 54
</t>
    </r>
    <r>
      <rPr>
        <sz val="11"/>
        <color theme="1"/>
        <rFont val="Calibri"/>
        <family val="2"/>
        <charset val="238"/>
        <scheme val="minor"/>
      </rPr>
      <t xml:space="preserve">Kompleksowa wymiana rozjazdu nr Rkpd54, 60E1, 1:9, 190, ssd-Spawano-Łubkowany:
- demontaż i montaż grzałek rozjazdowych i linek sieci pierwotnej
- zrywka rozjazdu wraz z jego demontażem, segregacją materiałów i zdaniem złomu do ISE 
- wybranie starej podsypki tłuczniowej oraz ziemi z odwiezieniem do 10km pod rozjazdem i wstawkami (około 230 m3)
- wykonanie warstwy z niesortu o grubości 20cm na geowłókninie pod rozjazdem i wstawkami (około 400m2)
- wykonanie subwarstwy z tłucznia pod rozjazdem i wstawkami
- zabudowa rozjazdu w blokach (Żuraw kolejowy zapewniony przez Zamawiającego)
- uzupełnienie tłucznia do podbicia i oprofilowanie podsypki w rozjeździe i wstawkach
- pomiary geodezyjne i przygotownie doumentacji odbiorowej </t>
    </r>
  </si>
  <si>
    <r>
      <rPr>
        <b/>
        <sz val="11"/>
        <color theme="1"/>
        <rFont val="Calibri"/>
        <family val="2"/>
        <charset val="238"/>
        <scheme val="minor"/>
      </rPr>
      <t>Stacja Kostrzyn Rkpd572</t>
    </r>
    <r>
      <rPr>
        <sz val="11"/>
        <color theme="1"/>
        <rFont val="Calibri"/>
        <family val="2"/>
        <charset val="238"/>
        <scheme val="minor"/>
      </rPr>
      <t xml:space="preserve">
Kompleksowa wymiana rozjazdu nr Rkpd 572, 49E1, 1:9, 190,  ssd Spawano-Łubkowany:
- zrywka rozjazdu wraz z jego demontażem, segregacją materiałów i zdaniem złomu do ISE 
- wybranie starej podsypki tłuczniowej oraz ziemi z odwiezieniem do 10km
- wykonanie warstwy z niesortu o grubości 20cm na geowłókninie pod rozjazdem
- wykonanie subwarstwy z tłucznia pod rozjazdem i wstawkami
- montaż rozjazdu Rz 572
- uzupełnienie tłucznia do podbicia i oprofilowanie podsypki w rozjeździe
- pomiary geodezyjne i przygotownie doumentacji odbiorowej </t>
    </r>
  </si>
  <si>
    <r>
      <t xml:space="preserve">Stacja Drzeńsko Rz 6
</t>
    </r>
    <r>
      <rPr>
        <sz val="11"/>
        <color theme="1"/>
        <rFont val="Calibri"/>
        <family val="2"/>
        <charset val="238"/>
        <scheme val="minor"/>
      </rPr>
      <t xml:space="preserve">Kompleksowa wymiana rozjazdu nr Rz 6, 60E1, 1:9, 300, L sb-S:
- demontaż i montaż napędu, zamknięć nastawczych, grzałek rozjazdowych i linek sieci pierwotnej
- zrywka rozjazdu wraz z jego demontażem, segregacją materiałów i zdaniem złomu do ISE 
- wybranie starej podsypki tłuczniowej oraz ziemi z odwiezieniem do 10km
- wykonanie warstwy z niesortu pod rozjazdem
- wykonanie subwarstwy z tłucznia pod rozjazdem i wstawkami
- montaż rozjazdu rozjazdu na boku
- zabudowa rozjazdu w blokach (Żuraw kolejowy zapewniony przez Zamawiającego)
- uzupełnienie tłucznia do podbicia i oprofilowanie podsypki w rozjeździe
- pomiary geodezyjne i przygotownie dokumentacji odbiorowej </t>
    </r>
  </si>
  <si>
    <t>Wymiana podkładów drewnianych na podrozjazdnice strunobetonowe - 24szt.</t>
  </si>
  <si>
    <t>11.8.</t>
  </si>
  <si>
    <t>11.9.</t>
  </si>
  <si>
    <t>11.10.</t>
  </si>
  <si>
    <t>11.11.</t>
  </si>
  <si>
    <t>11.12.</t>
  </si>
  <si>
    <t>11.13.</t>
  </si>
  <si>
    <r>
      <rPr>
        <b/>
        <sz val="11"/>
        <color theme="1"/>
        <rFont val="Calibri"/>
        <family val="2"/>
        <charset val="238"/>
        <scheme val="minor"/>
      </rPr>
      <t>Stacja Drzeńsko Rz 4</t>
    </r>
    <r>
      <rPr>
        <sz val="11"/>
        <color theme="1"/>
        <rFont val="Calibri"/>
        <family val="2"/>
        <charset val="238"/>
        <scheme val="minor"/>
      </rPr>
      <t xml:space="preserve">
Kompleksowa wymiana rozjazdu nr Rz 4, 60E1, 1:9, 300, P sb-S:
- demontaż i montaż napędu, zamknięć nastawczych, grzałek rozjazdowych i linek sieci pierwotnej
- zrywka rozjazdu wraz z jego demontażem, segregacją materiałów i zdaniem złomu do ISE 
- wybranie starej podsypki tłuczniowej oraz ziemi z odwiezieniem do 10km
- wykonanie warstwy z niesortu pod rozjazdem
- wykonanie subwarstwy z tłucznia pod rozjazdem i wstawkami
- montaż rozjazdu rozjazdu na boku 
- zabudowa rozjazdu w blokach (Żuraw kolejowy zapewniony przez Zamawiającego)
- uzupełnienie tłucznia do podbicia i oprofilowanie podsypki w rozjeździe
- pomiary geodezyjne i przygotownie dokumentacji odbiorowej </t>
    </r>
  </si>
  <si>
    <t>9.5.</t>
  </si>
  <si>
    <t>9.6.</t>
  </si>
  <si>
    <t>9.7.</t>
  </si>
  <si>
    <t>8.6.</t>
  </si>
  <si>
    <t>8.7.</t>
  </si>
  <si>
    <t>16.06.2025r
 -
 25.06.2025r</t>
  </si>
  <si>
    <t>25.06.2025r
 -
 02.07.2025r</t>
  </si>
  <si>
    <t>11.08.2025
-
15.08.2025</t>
  </si>
  <si>
    <t>18.08.2025
-
22.08.2025</t>
  </si>
  <si>
    <t>07.07.2025
-
11.07.2025</t>
  </si>
  <si>
    <t>22.09.2025
-
26.09.2025</t>
  </si>
  <si>
    <t>29.09.2025
-
03.10.2025</t>
  </si>
  <si>
    <t>01.09.2025
-
05.09.2025</t>
  </si>
  <si>
    <t>22.09.2025
-
25.09.2025
termin może ulec zmianie</t>
  </si>
  <si>
    <r>
      <rPr>
        <b/>
        <sz val="11"/>
        <color theme="1"/>
        <rFont val="Calibri"/>
        <family val="2"/>
        <charset val="238"/>
        <scheme val="minor"/>
      </rPr>
      <t xml:space="preserve">Stacja Drzeńsko Rz 2
</t>
    </r>
    <r>
      <rPr>
        <sz val="11"/>
        <color theme="1"/>
        <rFont val="Calibri"/>
        <family val="2"/>
        <charset val="238"/>
        <scheme val="minor"/>
      </rPr>
      <t xml:space="preserve">Kompleksowa wymiana rozjazdu nr Rz 2, 60E1, 1:9, 300, P sb-S:
- demontaż i montaż napędu, zamknięć nastawczych, grzałek rozjazdowych i linek sieci pierwotnej
- zrywka rozjazdu wraz z jego demontażem, segregacją materiałów i zdaniem złomu do ISE 
- wybranie starej podsypki tłuczniowej oraz ziemi z odwiezieniem do 10km
- wykonanie warstwy z niesortu pod rozjazdem
- wykonanie subwarstwy z tłucznia pod rozjazdem i wstawkami
- montaż rozjazdu rozjazdu na boku 
- zabudowa rozjazdu w blokach (Żuraw kolejowy zapewniony przez Zamawiającego)
- uzupełnienie tłucznia do podbicia i oprofilowanie podsypki w rozjeździe
- pomiary geodezyjne i przygotownie dokumentacji odbiorowej </t>
    </r>
  </si>
  <si>
    <t>Wymiana podkładów drewnianych na podrozjazdnice strunobetonowe - 28szt.</t>
  </si>
  <si>
    <r>
      <rPr>
        <b/>
        <sz val="11"/>
        <color theme="1"/>
        <rFont val="Calibri"/>
        <family val="2"/>
        <charset val="238"/>
        <scheme val="minor"/>
      </rPr>
      <t>Stacja Wałowice Rz201</t>
    </r>
    <r>
      <rPr>
        <sz val="11"/>
        <color theme="1"/>
        <rFont val="Calibri"/>
        <family val="2"/>
        <charset val="238"/>
        <scheme val="minor"/>
      </rPr>
      <t xml:space="preserve">
Kompleksowa wymiana rozjazdu Rz201, 49E1, 1:9, 190,  ssd Spawany:
- demontaż i montaż napędu, zamknięć nastawczych,
- zrywka rozjazdu wraz z jego demontażem, segregacją materiałów i zdaniem złomu do ISE 
- wybranie starej podsypki tłuczniowej oraz ziemi z odwiezieniem do 10km pod rozjazdem i wstawkami (około 211 m3)
- wykonanie warstwy z niesortu o grubości 20cm pod rozjazdem i wstawkami (około 200m2)
- wykonanie subwarstwy z tłucznia pod rozjazdem i wstawkami
- zabudowa rozjazdu w blokach (Żuraw kolejowy zapewniony przez Zamawiającego)
- uzupełnienie tłucznia do podbicia i oprofilowanie podsypki w rozjeździe i wstawkach
- pomiary geodezyjne i przygotownie doumentacji odbiorowej </t>
    </r>
  </si>
  <si>
    <r>
      <rPr>
        <b/>
        <sz val="11"/>
        <color theme="1"/>
        <rFont val="Calibri"/>
        <family val="2"/>
        <charset val="238"/>
        <scheme val="minor"/>
      </rPr>
      <t>Stacja Żagań Rz106</t>
    </r>
    <r>
      <rPr>
        <sz val="11"/>
        <color theme="1"/>
        <rFont val="Calibri"/>
        <family val="2"/>
        <charset val="238"/>
        <scheme val="minor"/>
      </rPr>
      <t xml:space="preserve">
Kompleksowa wymiana rozjazdu Rz106, 49E1, 1:9, 300,  ssd Spawany:
- demontaż i montaż napędu, zamknięć nastawczych, grzałek rozjazdowych
- zrywka rozjazdu wraz z jego demontażem, segregacją materiałów i zdaniem złomu do ISE 
- wybranie starej podsypki tłuczniowej oraz ziemi z odwiezieniem do 10km
- wykonanie warstwy z niesortu o grubości 20cm
- wykonanie subwarstwy z tłucznia
- montaż rozjazdu Rz 106
- uzupełnienie tłucznia do podbicia i oprofilowanie podsypki
- pomiary geodezyjne i przygotownie doumentacji odbiorowej </t>
    </r>
  </si>
  <si>
    <r>
      <rPr>
        <b/>
        <sz val="11"/>
        <color theme="1"/>
        <rFont val="Calibri"/>
        <family val="2"/>
        <charset val="238"/>
        <scheme val="minor"/>
      </rPr>
      <t>Stacja Czerwieńsk Rz8</t>
    </r>
    <r>
      <rPr>
        <sz val="11"/>
        <color theme="1"/>
        <rFont val="Calibri"/>
        <family val="2"/>
        <charset val="238"/>
        <scheme val="minor"/>
      </rPr>
      <t xml:space="preserve">
Kompleksowa wymiana rozjazdu Rz8, 60E1, 1:9, 300,  ssb Spawany:
- demontaż i montaż napędu, zamknięć nastawczych, grzałek rozjazdowych i linek sieci pierwotnej
- zrywka rozjazdu wraz z jego demontażem, segregacją materiałów i zdaniem złomu do ISE 
- wybranie starej podsypki tłuczniowej oraz ziemi z odwiezieniem do 10km pod rozjazdem i wstawkami (około 195 m3)
- wykonanie warstwy z niesortu o grubości 20cm na geowłókninie pod rozjazdem i wstawkami (około 400m2)
- wykonanie subwarstwy z tłucznia pod rozjazdem i wstawkami
- montaż rozjazdu rozjazdu na boku 
- zabudowa rozjazdu w blokach (Żuraw kolejowy zapewniony przez Zamawiającego)
- uzupełnienie tłucznia do podbicia i oprofilowanie podsypki w rozjeździe i wstawkach
- pomiary geodezyjne i przygotownie doumentacji odbiorowej </t>
    </r>
  </si>
  <si>
    <t>…...........................................................................</t>
  </si>
  <si>
    <t>(podpisy Wykonawcy)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</si>
</sst>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6" x14ac:knownFonts="1">
    <font>
      <sz val="11"/>
      <color theme="1"/>
      <name val="Calibri"/>
      <family val="2"/>
      <charset val="238"/>
      <scheme val="minor"/>
    </font>
    <font>
      <b/>
      <sz val="12"/>
      <color theme="1"/>
      <name val="Calibri"/>
      <family val="2"/>
      <charset val="238"/>
      <scheme val="minor"/>
    </font>
    <font>
      <b/>
      <i/>
      <sz val="12"/>
      <color theme="1"/>
      <name val="Calibri"/>
      <family val="2"/>
      <charset val="238"/>
      <scheme val="minor"/>
    </font>
    <font>
      <b/>
      <sz val="11"/>
      <color theme="1"/>
      <name val="Calibri"/>
      <family val="2"/>
      <charset val="238"/>
      <scheme val="minor"/>
    </font>
    <font>
      <b/>
      <u/>
      <sz val="11"/>
      <color theme="1"/>
      <name val="Calibri"/>
      <family val="2"/>
      <charset val="238"/>
      <scheme val="minor"/>
    </font>
    <font>
      <sz val="11"/>
      <name val="Calibri"/>
      <family val="2"/>
      <charset val="238"/>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30">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73">
    <xf numFmtId="0" fontId="0" fillId="0" borderId="0" xfId="0"/>
    <xf numFmtId="0" fontId="0" fillId="0" borderId="0" xfId="0" applyAlignment="1">
      <alignment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3" borderId="6" xfId="0" applyFill="1" applyBorder="1" applyAlignment="1">
      <alignment horizontal="center" vertical="center" wrapText="1"/>
    </xf>
    <xf numFmtId="164" fontId="0" fillId="3" borderId="10" xfId="0" applyNumberFormat="1" applyFill="1" applyBorder="1" applyAlignment="1">
      <alignment horizontal="center" vertical="center" wrapText="1"/>
    </xf>
    <xf numFmtId="0" fontId="0" fillId="3" borderId="12" xfId="0" applyFill="1" applyBorder="1" applyAlignment="1">
      <alignment horizontal="center" vertical="center" wrapText="1"/>
    </xf>
    <xf numFmtId="164" fontId="0" fillId="3" borderId="11" xfId="0" applyNumberFormat="1" applyFill="1" applyBorder="1" applyAlignment="1">
      <alignment horizontal="center" vertical="center" wrapText="1"/>
    </xf>
    <xf numFmtId="164" fontId="3" fillId="0" borderId="7" xfId="0" applyNumberFormat="1" applyFont="1" applyBorder="1" applyAlignment="1">
      <alignment horizontal="center" wrapText="1"/>
    </xf>
    <xf numFmtId="16" fontId="0" fillId="3" borderId="8" xfId="0" applyNumberFormat="1" applyFill="1" applyBorder="1" applyAlignment="1">
      <alignment horizontal="center" vertical="center" wrapText="1"/>
    </xf>
    <xf numFmtId="0" fontId="0" fillId="3" borderId="12" xfId="0" applyFill="1" applyBorder="1" applyAlignment="1">
      <alignment horizontal="left" vertical="center" wrapText="1"/>
    </xf>
    <xf numFmtId="164" fontId="0" fillId="3" borderId="12" xfId="0" applyNumberFormat="1" applyFill="1" applyBorder="1" applyAlignment="1">
      <alignment horizontal="center" vertical="center" wrapText="1"/>
    </xf>
    <xf numFmtId="0" fontId="0" fillId="3" borderId="6" xfId="0" applyFill="1" applyBorder="1" applyAlignment="1">
      <alignment horizontal="left" vertical="center" wrapText="1"/>
    </xf>
    <xf numFmtId="164" fontId="0" fillId="3" borderId="6" xfId="0" applyNumberFormat="1" applyFill="1" applyBorder="1" applyAlignment="1">
      <alignment horizontal="center" vertical="center" wrapText="1"/>
    </xf>
    <xf numFmtId="16" fontId="0" fillId="3" borderId="9" xfId="0" applyNumberFormat="1" applyFill="1" applyBorder="1" applyAlignment="1">
      <alignment horizontal="center" vertical="center" wrapText="1"/>
    </xf>
    <xf numFmtId="16" fontId="0" fillId="3" borderId="16" xfId="0" applyNumberFormat="1" applyFill="1" applyBorder="1" applyAlignment="1">
      <alignment horizontal="center" vertical="center" wrapText="1"/>
    </xf>
    <xf numFmtId="0" fontId="0" fillId="3" borderId="17" xfId="0" applyFill="1" applyBorder="1" applyAlignment="1">
      <alignment horizontal="left" vertical="center" wrapText="1"/>
    </xf>
    <xf numFmtId="0" fontId="0" fillId="3" borderId="17" xfId="0" applyFill="1" applyBorder="1" applyAlignment="1">
      <alignment horizontal="center" vertical="center" wrapText="1"/>
    </xf>
    <xf numFmtId="164" fontId="0" fillId="3" borderId="17" xfId="0" applyNumberFormat="1" applyFill="1" applyBorder="1" applyAlignment="1">
      <alignment horizontal="center" vertical="center" wrapText="1"/>
    </xf>
    <xf numFmtId="164" fontId="0" fillId="3" borderId="18" xfId="0" applyNumberFormat="1" applyFill="1" applyBorder="1" applyAlignment="1">
      <alignment horizontal="center" vertical="center" wrapText="1"/>
    </xf>
    <xf numFmtId="16" fontId="0" fillId="3" borderId="20" xfId="0" applyNumberFormat="1" applyFill="1" applyBorder="1" applyAlignment="1">
      <alignment horizontal="center" vertical="center" wrapText="1"/>
    </xf>
    <xf numFmtId="0" fontId="0" fillId="3" borderId="21" xfId="0" applyFill="1" applyBorder="1" applyAlignment="1">
      <alignment horizontal="left" vertical="center" wrapText="1"/>
    </xf>
    <xf numFmtId="0" fontId="0" fillId="3" borderId="21" xfId="0" applyFill="1" applyBorder="1" applyAlignment="1">
      <alignment horizontal="center" vertical="center" wrapText="1"/>
    </xf>
    <xf numFmtId="164" fontId="0" fillId="3" borderId="21" xfId="0" applyNumberFormat="1" applyFill="1" applyBorder="1" applyAlignment="1">
      <alignment horizontal="center" vertical="center" wrapText="1"/>
    </xf>
    <xf numFmtId="164" fontId="0" fillId="3" borderId="22" xfId="0" applyNumberFormat="1" applyFill="1" applyBorder="1" applyAlignment="1">
      <alignment horizontal="center" vertical="center" wrapText="1"/>
    </xf>
    <xf numFmtId="164" fontId="3" fillId="0" borderId="26" xfId="0" applyNumberFormat="1" applyFont="1" applyBorder="1" applyAlignment="1">
      <alignment horizontal="center" wrapText="1"/>
    </xf>
    <xf numFmtId="0" fontId="3" fillId="3" borderId="6" xfId="0" applyFont="1" applyFill="1" applyBorder="1" applyAlignment="1">
      <alignment horizontal="left" vertical="center" wrapText="1"/>
    </xf>
    <xf numFmtId="0" fontId="0" fillId="4" borderId="0" xfId="0" applyFill="1" applyAlignment="1">
      <alignment wrapText="1"/>
    </xf>
    <xf numFmtId="16" fontId="0" fillId="3" borderId="27" xfId="0" applyNumberFormat="1" applyFill="1" applyBorder="1" applyAlignment="1">
      <alignment horizontal="center" vertical="center" wrapText="1"/>
    </xf>
    <xf numFmtId="0" fontId="0" fillId="3" borderId="28" xfId="0" applyFill="1" applyBorder="1" applyAlignment="1">
      <alignment horizontal="left" vertical="center" wrapText="1"/>
    </xf>
    <xf numFmtId="16" fontId="0" fillId="0" borderId="9" xfId="0" applyNumberFormat="1" applyBorder="1" applyAlignment="1">
      <alignment horizontal="center" vertical="center" wrapText="1"/>
    </xf>
    <xf numFmtId="0" fontId="0" fillId="0" borderId="12" xfId="0" applyBorder="1" applyAlignment="1">
      <alignment horizontal="left" vertical="center" wrapText="1"/>
    </xf>
    <xf numFmtId="0" fontId="0" fillId="0" borderId="6" xfId="0" applyBorder="1" applyAlignment="1">
      <alignment horizontal="center" vertical="center" wrapText="1"/>
    </xf>
    <xf numFmtId="0" fontId="0" fillId="0" borderId="12" xfId="0" applyBorder="1" applyAlignment="1">
      <alignment horizontal="center" vertical="center" wrapText="1"/>
    </xf>
    <xf numFmtId="16" fontId="0" fillId="0" borderId="8" xfId="0" applyNumberFormat="1" applyBorder="1" applyAlignment="1">
      <alignment horizontal="center" vertical="center" wrapText="1"/>
    </xf>
    <xf numFmtId="0" fontId="0" fillId="0" borderId="6" xfId="0" applyBorder="1" applyAlignment="1">
      <alignment horizontal="left" vertical="center" wrapText="1"/>
    </xf>
    <xf numFmtId="164" fontId="0" fillId="0" borderId="6" xfId="0" applyNumberFormat="1" applyBorder="1" applyAlignment="1">
      <alignment horizontal="center" vertical="center" wrapText="1"/>
    </xf>
    <xf numFmtId="164" fontId="0" fillId="0" borderId="10" xfId="0" applyNumberFormat="1" applyBorder="1" applyAlignment="1">
      <alignment horizontal="center" vertical="center" wrapText="1"/>
    </xf>
    <xf numFmtId="164" fontId="0" fillId="0" borderId="12" xfId="0" applyNumberFormat="1" applyBorder="1" applyAlignment="1">
      <alignment horizontal="center" vertical="center" wrapText="1"/>
    </xf>
    <xf numFmtId="164" fontId="0" fillId="0" borderId="11" xfId="0" applyNumberFormat="1" applyBorder="1" applyAlignment="1">
      <alignment horizontal="center" vertical="center" wrapText="1"/>
    </xf>
    <xf numFmtId="0" fontId="3" fillId="0" borderId="6" xfId="0" applyFont="1" applyBorder="1" applyAlignment="1">
      <alignment horizontal="left" vertical="center" wrapText="1"/>
    </xf>
    <xf numFmtId="0" fontId="0" fillId="0" borderId="28" xfId="0" applyBorder="1" applyAlignment="1">
      <alignment horizontal="center" vertical="center" wrapText="1"/>
    </xf>
    <xf numFmtId="164" fontId="0" fillId="0" borderId="28" xfId="0" applyNumberFormat="1" applyBorder="1" applyAlignment="1">
      <alignment horizontal="center" vertical="center" wrapText="1"/>
    </xf>
    <xf numFmtId="164" fontId="0" fillId="0" borderId="29" xfId="0" applyNumberFormat="1" applyBorder="1" applyAlignment="1">
      <alignment horizontal="center" vertical="center" wrapText="1"/>
    </xf>
    <xf numFmtId="0" fontId="5" fillId="3" borderId="28" xfId="0" applyFont="1" applyFill="1" applyBorder="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6" xfId="0" applyBorder="1" applyAlignment="1">
      <alignment horizontal="center" vertical="center" wrapText="1"/>
    </xf>
    <xf numFmtId="0" fontId="0" fillId="0" borderId="12" xfId="0" applyBorder="1" applyAlignment="1">
      <alignment horizontal="center" vertical="center" wrapText="1"/>
    </xf>
    <xf numFmtId="0" fontId="0" fillId="0" borderId="28" xfId="0" applyBorder="1" applyAlignment="1">
      <alignment horizontal="center" vertical="center" wrapText="1"/>
    </xf>
    <xf numFmtId="0" fontId="0" fillId="0" borderId="2" xfId="0" applyBorder="1" applyAlignment="1">
      <alignment horizontal="center" vertical="center" wrapText="1"/>
    </xf>
    <xf numFmtId="0" fontId="0" fillId="0" borderId="19" xfId="0" applyBorder="1" applyAlignment="1">
      <alignment horizontal="center" vertical="center" wrapText="1"/>
    </xf>
    <xf numFmtId="0" fontId="0" fillId="0" borderId="24" xfId="0" applyBorder="1" applyAlignment="1">
      <alignment horizontal="center" vertical="center" wrapText="1"/>
    </xf>
    <xf numFmtId="0" fontId="3" fillId="0" borderId="23" xfId="0" applyFont="1" applyBorder="1" applyAlignment="1">
      <alignment horizontal="right" wrapText="1"/>
    </xf>
    <xf numFmtId="0" fontId="3" fillId="0" borderId="24" xfId="0" applyFont="1" applyBorder="1" applyAlignment="1">
      <alignment horizontal="right" wrapText="1"/>
    </xf>
    <xf numFmtId="0" fontId="3" fillId="0" borderId="25" xfId="0" applyFont="1" applyBorder="1" applyAlignment="1">
      <alignment horizontal="right" wrapText="1"/>
    </xf>
    <xf numFmtId="0" fontId="3" fillId="0" borderId="13" xfId="0" applyFont="1" applyBorder="1" applyAlignment="1">
      <alignment horizontal="right" wrapText="1"/>
    </xf>
    <xf numFmtId="0" fontId="3" fillId="0" borderId="14" xfId="0" applyFont="1" applyBorder="1" applyAlignment="1">
      <alignment horizontal="right" wrapText="1"/>
    </xf>
    <xf numFmtId="0" fontId="3" fillId="0" borderId="15" xfId="0" applyFont="1" applyBorder="1" applyAlignment="1">
      <alignment horizontal="right" wrapText="1"/>
    </xf>
    <xf numFmtId="0" fontId="4" fillId="0" borderId="0" xfId="0" applyFont="1" applyAlignment="1">
      <alignment horizontal="left" wrapText="1"/>
    </xf>
    <xf numFmtId="0" fontId="0" fillId="0" borderId="0" xfId="0" applyAlignment="1">
      <alignment horizontal="left" vertical="center" wrapText="1"/>
    </xf>
    <xf numFmtId="0" fontId="0" fillId="3" borderId="6" xfId="0" applyFill="1" applyBorder="1" applyAlignment="1">
      <alignment horizontal="center" vertical="center" wrapText="1"/>
    </xf>
    <xf numFmtId="0" fontId="0" fillId="3" borderId="12" xfId="0" applyFill="1" applyBorder="1" applyAlignment="1">
      <alignment horizontal="center" vertical="center" wrapText="1"/>
    </xf>
    <xf numFmtId="17" fontId="0" fillId="3" borderId="6" xfId="0" applyNumberFormat="1" applyFill="1" applyBorder="1" applyAlignment="1">
      <alignment horizontal="center" vertical="center" wrapText="1"/>
    </xf>
    <xf numFmtId="0" fontId="0" fillId="3" borderId="21"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4" xfId="0" applyFill="1" applyBorder="1" applyAlignment="1">
      <alignment horizontal="center" vertical="center" wrapText="1"/>
    </xf>
    <xf numFmtId="0" fontId="0" fillId="0" borderId="0" xfId="0" applyFill="1" applyAlignment="1">
      <alignment wrapText="1"/>
    </xf>
    <xf numFmtId="0" fontId="0" fillId="0" borderId="0" xfId="0" applyFill="1" applyAlignment="1">
      <alignment horizont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2B105-1D9B-4261-98FB-3EEF8EA6F720}">
  <sheetPr>
    <pageSetUpPr fitToPage="1"/>
  </sheetPr>
  <dimension ref="A1:I98"/>
  <sheetViews>
    <sheetView tabSelected="1" view="pageBreakPreview" topLeftCell="A35" zoomScale="110" zoomScaleNormal="100" zoomScaleSheetLayoutView="110" workbookViewId="0">
      <selection activeCell="G96" sqref="G96"/>
    </sheetView>
  </sheetViews>
  <sheetFormatPr defaultColWidth="9.109375" defaultRowHeight="14.4" x14ac:dyDescent="0.3"/>
  <cols>
    <col min="1" max="1" width="6.109375" style="1" bestFit="1" customWidth="1"/>
    <col min="2" max="2" width="86.44140625" style="1" customWidth="1"/>
    <col min="3" max="3" width="11" style="30" customWidth="1"/>
    <col min="4" max="4" width="7.33203125" style="1" bestFit="1" customWidth="1"/>
    <col min="5" max="5" width="5.44140625" style="1" bestFit="1" customWidth="1"/>
    <col min="6" max="6" width="12.5546875" style="1" customWidth="1"/>
    <col min="7" max="7" width="16.6640625" style="1" customWidth="1"/>
    <col min="8" max="16384" width="9.109375" style="1"/>
  </cols>
  <sheetData>
    <row r="1" spans="1:9" ht="27.6" customHeight="1" thickBot="1" x14ac:dyDescent="0.35">
      <c r="A1" s="48" t="s">
        <v>7</v>
      </c>
      <c r="B1" s="49"/>
      <c r="C1" s="49"/>
      <c r="D1" s="49"/>
      <c r="E1" s="49"/>
      <c r="F1" s="49"/>
      <c r="G1" s="49"/>
    </row>
    <row r="2" spans="1:9" ht="28.8" customHeight="1" thickBot="1" x14ac:dyDescent="0.35">
      <c r="A2" s="5" t="s">
        <v>5</v>
      </c>
      <c r="B2" s="6" t="s">
        <v>0</v>
      </c>
      <c r="C2" s="6" t="s">
        <v>10</v>
      </c>
      <c r="D2" s="2" t="s">
        <v>1</v>
      </c>
      <c r="E2" s="3" t="s">
        <v>2</v>
      </c>
      <c r="F2" s="4" t="s">
        <v>3</v>
      </c>
      <c r="G2" s="6" t="s">
        <v>4</v>
      </c>
    </row>
    <row r="3" spans="1:9" ht="129.6" x14ac:dyDescent="0.3">
      <c r="A3" s="12" t="s">
        <v>8</v>
      </c>
      <c r="B3" s="15" t="s">
        <v>131</v>
      </c>
      <c r="C3" s="50" t="s">
        <v>196</v>
      </c>
      <c r="D3" s="35" t="s">
        <v>6</v>
      </c>
      <c r="E3" s="35">
        <v>1</v>
      </c>
      <c r="F3" s="39"/>
      <c r="G3" s="40">
        <f>ROUND(F3*E3,2)</f>
        <v>0</v>
      </c>
    </row>
    <row r="4" spans="1:9" x14ac:dyDescent="0.3">
      <c r="A4" s="17" t="s">
        <v>9</v>
      </c>
      <c r="B4" s="13" t="s">
        <v>30</v>
      </c>
      <c r="C4" s="51"/>
      <c r="D4" s="36" t="s">
        <v>18</v>
      </c>
      <c r="E4" s="36">
        <v>75</v>
      </c>
      <c r="F4" s="41"/>
      <c r="G4" s="42">
        <f t="shared" ref="G4:G67" si="0">ROUND(F4*E4,2)</f>
        <v>0</v>
      </c>
      <c r="I4" s="1" t="s">
        <v>130</v>
      </c>
    </row>
    <row r="5" spans="1:9" x14ac:dyDescent="0.3">
      <c r="A5" s="17" t="s">
        <v>15</v>
      </c>
      <c r="B5" s="13" t="s">
        <v>22</v>
      </c>
      <c r="C5" s="51"/>
      <c r="D5" s="36" t="s">
        <v>19</v>
      </c>
      <c r="E5" s="36">
        <v>25</v>
      </c>
      <c r="F5" s="41"/>
      <c r="G5" s="42">
        <f t="shared" si="0"/>
        <v>0</v>
      </c>
    </row>
    <row r="6" spans="1:9" x14ac:dyDescent="0.3">
      <c r="A6" s="17" t="s">
        <v>16</v>
      </c>
      <c r="B6" s="13" t="s">
        <v>68</v>
      </c>
      <c r="C6" s="51"/>
      <c r="D6" s="36" t="s">
        <v>6</v>
      </c>
      <c r="E6" s="36">
        <v>1</v>
      </c>
      <c r="F6" s="41"/>
      <c r="G6" s="42">
        <f t="shared" si="0"/>
        <v>0</v>
      </c>
    </row>
    <row r="7" spans="1:9" ht="15" thickBot="1" x14ac:dyDescent="0.35">
      <c r="A7" s="17" t="s">
        <v>17</v>
      </c>
      <c r="B7" s="13" t="s">
        <v>69</v>
      </c>
      <c r="C7" s="51"/>
      <c r="D7" s="36" t="s">
        <v>19</v>
      </c>
      <c r="E7" s="36">
        <v>18</v>
      </c>
      <c r="F7" s="41"/>
      <c r="G7" s="42">
        <f t="shared" si="0"/>
        <v>0</v>
      </c>
    </row>
    <row r="8" spans="1:9" ht="129.6" x14ac:dyDescent="0.3">
      <c r="A8" s="12" t="s">
        <v>25</v>
      </c>
      <c r="B8" s="15" t="s">
        <v>134</v>
      </c>
      <c r="C8" s="50" t="s">
        <v>197</v>
      </c>
      <c r="D8" s="35" t="s">
        <v>6</v>
      </c>
      <c r="E8" s="35">
        <v>1</v>
      </c>
      <c r="F8" s="39"/>
      <c r="G8" s="40">
        <f t="shared" si="0"/>
        <v>0</v>
      </c>
    </row>
    <row r="9" spans="1:9" x14ac:dyDescent="0.3">
      <c r="A9" s="17" t="s">
        <v>26</v>
      </c>
      <c r="B9" s="13" t="s">
        <v>30</v>
      </c>
      <c r="C9" s="51"/>
      <c r="D9" s="36" t="s">
        <v>18</v>
      </c>
      <c r="E9" s="36">
        <v>122.5</v>
      </c>
      <c r="F9" s="41"/>
      <c r="G9" s="42">
        <f t="shared" si="0"/>
        <v>0</v>
      </c>
    </row>
    <row r="10" spans="1:9" x14ac:dyDescent="0.3">
      <c r="A10" s="17" t="s">
        <v>27</v>
      </c>
      <c r="B10" s="13" t="s">
        <v>22</v>
      </c>
      <c r="C10" s="51"/>
      <c r="D10" s="36" t="s">
        <v>19</v>
      </c>
      <c r="E10" s="36">
        <v>31</v>
      </c>
      <c r="F10" s="41"/>
      <c r="G10" s="42">
        <f t="shared" si="0"/>
        <v>0</v>
      </c>
    </row>
    <row r="11" spans="1:9" x14ac:dyDescent="0.3">
      <c r="A11" s="17" t="s">
        <v>132</v>
      </c>
      <c r="B11" s="13" t="s">
        <v>68</v>
      </c>
      <c r="C11" s="51"/>
      <c r="D11" s="36" t="s">
        <v>6</v>
      </c>
      <c r="E11" s="36">
        <v>1</v>
      </c>
      <c r="F11" s="41"/>
      <c r="G11" s="42">
        <f t="shared" si="0"/>
        <v>0</v>
      </c>
    </row>
    <row r="12" spans="1:9" ht="15" thickBot="1" x14ac:dyDescent="0.35">
      <c r="A12" s="17" t="s">
        <v>133</v>
      </c>
      <c r="B12" s="13" t="s">
        <v>69</v>
      </c>
      <c r="C12" s="51"/>
      <c r="D12" s="36" t="s">
        <v>19</v>
      </c>
      <c r="E12" s="36">
        <v>18</v>
      </c>
      <c r="F12" s="41"/>
      <c r="G12" s="42">
        <f t="shared" si="0"/>
        <v>0</v>
      </c>
    </row>
    <row r="13" spans="1:9" ht="129.6" x14ac:dyDescent="0.3">
      <c r="A13" s="12" t="s">
        <v>28</v>
      </c>
      <c r="B13" s="15" t="s">
        <v>135</v>
      </c>
      <c r="C13" s="50" t="s">
        <v>193</v>
      </c>
      <c r="D13" s="35" t="s">
        <v>6</v>
      </c>
      <c r="E13" s="35">
        <v>1</v>
      </c>
      <c r="F13" s="39"/>
      <c r="G13" s="40">
        <f t="shared" si="0"/>
        <v>0</v>
      </c>
    </row>
    <row r="14" spans="1:9" x14ac:dyDescent="0.3">
      <c r="A14" s="17" t="s">
        <v>32</v>
      </c>
      <c r="B14" s="13" t="s">
        <v>30</v>
      </c>
      <c r="C14" s="51"/>
      <c r="D14" s="36" t="s">
        <v>18</v>
      </c>
      <c r="E14" s="36">
        <v>16</v>
      </c>
      <c r="F14" s="41"/>
      <c r="G14" s="42">
        <f t="shared" si="0"/>
        <v>0</v>
      </c>
    </row>
    <row r="15" spans="1:9" x14ac:dyDescent="0.3">
      <c r="A15" s="17" t="s">
        <v>33</v>
      </c>
      <c r="B15" s="13" t="s">
        <v>22</v>
      </c>
      <c r="C15" s="51"/>
      <c r="D15" s="36" t="s">
        <v>19</v>
      </c>
      <c r="E15" s="36">
        <v>9</v>
      </c>
      <c r="F15" s="41"/>
      <c r="G15" s="42">
        <f t="shared" si="0"/>
        <v>0</v>
      </c>
    </row>
    <row r="16" spans="1:9" x14ac:dyDescent="0.3">
      <c r="A16" s="17" t="s">
        <v>34</v>
      </c>
      <c r="B16" s="13" t="s">
        <v>68</v>
      </c>
      <c r="C16" s="51"/>
      <c r="D16" s="36" t="s">
        <v>6</v>
      </c>
      <c r="E16" s="36">
        <v>1</v>
      </c>
      <c r="F16" s="41"/>
      <c r="G16" s="42">
        <f t="shared" si="0"/>
        <v>0</v>
      </c>
    </row>
    <row r="17" spans="1:7" ht="15" thickBot="1" x14ac:dyDescent="0.35">
      <c r="A17" s="17" t="s">
        <v>35</v>
      </c>
      <c r="B17" s="13" t="s">
        <v>69</v>
      </c>
      <c r="C17" s="51"/>
      <c r="D17" s="36" t="s">
        <v>19</v>
      </c>
      <c r="E17" s="36">
        <v>14</v>
      </c>
      <c r="F17" s="41"/>
      <c r="G17" s="42">
        <f t="shared" si="0"/>
        <v>0</v>
      </c>
    </row>
    <row r="18" spans="1:7" ht="129.6" x14ac:dyDescent="0.3">
      <c r="A18" s="12" t="s">
        <v>36</v>
      </c>
      <c r="B18" s="15" t="s">
        <v>176</v>
      </c>
      <c r="C18" s="50" t="s">
        <v>198</v>
      </c>
      <c r="D18" s="35" t="s">
        <v>6</v>
      </c>
      <c r="E18" s="35">
        <v>1</v>
      </c>
      <c r="F18" s="39"/>
      <c r="G18" s="40">
        <f t="shared" si="0"/>
        <v>0</v>
      </c>
    </row>
    <row r="19" spans="1:7" x14ac:dyDescent="0.3">
      <c r="A19" s="17" t="s">
        <v>37</v>
      </c>
      <c r="B19" s="13" t="s">
        <v>30</v>
      </c>
      <c r="C19" s="51"/>
      <c r="D19" s="36" t="s">
        <v>18</v>
      </c>
      <c r="E19" s="36">
        <v>16</v>
      </c>
      <c r="F19" s="41"/>
      <c r="G19" s="42">
        <f t="shared" si="0"/>
        <v>0</v>
      </c>
    </row>
    <row r="20" spans="1:7" x14ac:dyDescent="0.3">
      <c r="A20" s="17" t="s">
        <v>38</v>
      </c>
      <c r="B20" s="13" t="s">
        <v>22</v>
      </c>
      <c r="C20" s="51"/>
      <c r="D20" s="36" t="s">
        <v>19</v>
      </c>
      <c r="E20" s="36">
        <v>9</v>
      </c>
      <c r="F20" s="41"/>
      <c r="G20" s="42">
        <f t="shared" si="0"/>
        <v>0</v>
      </c>
    </row>
    <row r="21" spans="1:7" x14ac:dyDescent="0.3">
      <c r="A21" s="17" t="s">
        <v>109</v>
      </c>
      <c r="B21" s="13" t="s">
        <v>68</v>
      </c>
      <c r="C21" s="51"/>
      <c r="D21" s="36" t="s">
        <v>6</v>
      </c>
      <c r="E21" s="36">
        <v>1</v>
      </c>
      <c r="F21" s="41"/>
      <c r="G21" s="42">
        <f t="shared" si="0"/>
        <v>0</v>
      </c>
    </row>
    <row r="22" spans="1:7" ht="15" thickBot="1" x14ac:dyDescent="0.35">
      <c r="A22" s="17" t="s">
        <v>39</v>
      </c>
      <c r="B22" s="13" t="s">
        <v>69</v>
      </c>
      <c r="C22" s="51"/>
      <c r="D22" s="36" t="s">
        <v>19</v>
      </c>
      <c r="E22" s="36">
        <v>16</v>
      </c>
      <c r="F22" s="41"/>
      <c r="G22" s="42">
        <f t="shared" si="0"/>
        <v>0</v>
      </c>
    </row>
    <row r="23" spans="1:7" ht="187.2" x14ac:dyDescent="0.3">
      <c r="A23" s="12" t="s">
        <v>40</v>
      </c>
      <c r="B23" s="38" t="s">
        <v>204</v>
      </c>
      <c r="C23" s="50" t="s">
        <v>195</v>
      </c>
      <c r="D23" s="35" t="s">
        <v>6</v>
      </c>
      <c r="E23" s="35">
        <v>1</v>
      </c>
      <c r="F23" s="39"/>
      <c r="G23" s="40">
        <f t="shared" si="0"/>
        <v>0</v>
      </c>
    </row>
    <row r="24" spans="1:7" x14ac:dyDescent="0.3">
      <c r="A24" s="31" t="s">
        <v>41</v>
      </c>
      <c r="B24" s="32" t="s">
        <v>136</v>
      </c>
      <c r="C24" s="52"/>
      <c r="D24" s="44" t="s">
        <v>137</v>
      </c>
      <c r="E24" s="44">
        <v>75</v>
      </c>
      <c r="F24" s="45"/>
      <c r="G24" s="46">
        <f t="shared" si="0"/>
        <v>0</v>
      </c>
    </row>
    <row r="25" spans="1:7" x14ac:dyDescent="0.3">
      <c r="A25" s="17" t="s">
        <v>42</v>
      </c>
      <c r="B25" s="13" t="s">
        <v>30</v>
      </c>
      <c r="C25" s="51"/>
      <c r="D25" s="36" t="s">
        <v>18</v>
      </c>
      <c r="E25" s="36">
        <v>61</v>
      </c>
      <c r="F25" s="41"/>
      <c r="G25" s="42">
        <f t="shared" si="0"/>
        <v>0</v>
      </c>
    </row>
    <row r="26" spans="1:7" x14ac:dyDescent="0.3">
      <c r="A26" s="17" t="s">
        <v>43</v>
      </c>
      <c r="B26" s="13" t="s">
        <v>22</v>
      </c>
      <c r="C26" s="51"/>
      <c r="D26" s="36" t="s">
        <v>19</v>
      </c>
      <c r="E26" s="36">
        <v>13</v>
      </c>
      <c r="F26" s="41"/>
      <c r="G26" s="42">
        <f t="shared" si="0"/>
        <v>0</v>
      </c>
    </row>
    <row r="27" spans="1:7" x14ac:dyDescent="0.3">
      <c r="A27" s="17" t="s">
        <v>44</v>
      </c>
      <c r="B27" s="13" t="s">
        <v>138</v>
      </c>
      <c r="C27" s="51"/>
      <c r="D27" s="36" t="s">
        <v>19</v>
      </c>
      <c r="E27" s="36">
        <v>18</v>
      </c>
      <c r="F27" s="41"/>
      <c r="G27" s="42">
        <f t="shared" si="0"/>
        <v>0</v>
      </c>
    </row>
    <row r="28" spans="1:7" x14ac:dyDescent="0.3">
      <c r="A28" s="17" t="s">
        <v>45</v>
      </c>
      <c r="B28" s="13" t="s">
        <v>139</v>
      </c>
      <c r="C28" s="51"/>
      <c r="D28" s="36" t="s">
        <v>19</v>
      </c>
      <c r="E28" s="36">
        <v>4</v>
      </c>
      <c r="F28" s="41"/>
      <c r="G28" s="42">
        <f t="shared" si="0"/>
        <v>0</v>
      </c>
    </row>
    <row r="29" spans="1:7" ht="15" thickBot="1" x14ac:dyDescent="0.35">
      <c r="A29" s="17" t="s">
        <v>141</v>
      </c>
      <c r="B29" s="13" t="s">
        <v>140</v>
      </c>
      <c r="C29" s="51"/>
      <c r="D29" s="36" t="s">
        <v>6</v>
      </c>
      <c r="E29" s="36">
        <v>1</v>
      </c>
      <c r="F29" s="41"/>
      <c r="G29" s="42">
        <f t="shared" si="0"/>
        <v>0</v>
      </c>
    </row>
    <row r="30" spans="1:7" ht="144" x14ac:dyDescent="0.3">
      <c r="A30" s="12" t="s">
        <v>46</v>
      </c>
      <c r="B30" s="15" t="s">
        <v>203</v>
      </c>
      <c r="C30" s="50" t="s">
        <v>199</v>
      </c>
      <c r="D30" s="35" t="s">
        <v>6</v>
      </c>
      <c r="E30" s="35">
        <v>1</v>
      </c>
      <c r="F30" s="39"/>
      <c r="G30" s="40">
        <f t="shared" si="0"/>
        <v>0</v>
      </c>
    </row>
    <row r="31" spans="1:7" x14ac:dyDescent="0.3">
      <c r="A31" s="17" t="s">
        <v>47</v>
      </c>
      <c r="B31" s="13" t="s">
        <v>20</v>
      </c>
      <c r="C31" s="51"/>
      <c r="D31" s="36" t="s">
        <v>18</v>
      </c>
      <c r="E31" s="36">
        <v>100</v>
      </c>
      <c r="F31" s="41"/>
      <c r="G31" s="42">
        <f t="shared" si="0"/>
        <v>0</v>
      </c>
    </row>
    <row r="32" spans="1:7" x14ac:dyDescent="0.3">
      <c r="A32" s="17" t="s">
        <v>48</v>
      </c>
      <c r="B32" s="13" t="s">
        <v>22</v>
      </c>
      <c r="C32" s="51"/>
      <c r="D32" s="36" t="s">
        <v>19</v>
      </c>
      <c r="E32" s="36">
        <v>70</v>
      </c>
      <c r="F32" s="41"/>
      <c r="G32" s="42">
        <f t="shared" si="0"/>
        <v>0</v>
      </c>
    </row>
    <row r="33" spans="1:7" x14ac:dyDescent="0.3">
      <c r="A33" s="17" t="s">
        <v>49</v>
      </c>
      <c r="B33" s="13" t="s">
        <v>142</v>
      </c>
      <c r="C33" s="51"/>
      <c r="D33" s="36" t="s">
        <v>19</v>
      </c>
      <c r="E33" s="36">
        <v>16</v>
      </c>
      <c r="F33" s="41"/>
      <c r="G33" s="42">
        <f t="shared" si="0"/>
        <v>0</v>
      </c>
    </row>
    <row r="34" spans="1:7" ht="15" thickBot="1" x14ac:dyDescent="0.35">
      <c r="A34" s="17" t="s">
        <v>50</v>
      </c>
      <c r="B34" s="13" t="s">
        <v>140</v>
      </c>
      <c r="C34" s="51"/>
      <c r="D34" s="36" t="s">
        <v>6</v>
      </c>
      <c r="E34" s="36">
        <v>1</v>
      </c>
      <c r="F34" s="41"/>
      <c r="G34" s="42">
        <f t="shared" si="0"/>
        <v>0</v>
      </c>
    </row>
    <row r="35" spans="1:7" ht="158.4" x14ac:dyDescent="0.3">
      <c r="A35" s="12" t="s">
        <v>51</v>
      </c>
      <c r="B35" s="15" t="s">
        <v>202</v>
      </c>
      <c r="C35" s="50" t="s">
        <v>199</v>
      </c>
      <c r="D35" s="35" t="s">
        <v>6</v>
      </c>
      <c r="E35" s="35">
        <v>1</v>
      </c>
      <c r="F35" s="39"/>
      <c r="G35" s="40">
        <f t="shared" si="0"/>
        <v>0</v>
      </c>
    </row>
    <row r="36" spans="1:7" x14ac:dyDescent="0.3">
      <c r="A36" s="31" t="s">
        <v>52</v>
      </c>
      <c r="B36" s="47" t="s">
        <v>136</v>
      </c>
      <c r="C36" s="52"/>
      <c r="D36" s="44" t="s">
        <v>137</v>
      </c>
      <c r="E36" s="44">
        <v>100</v>
      </c>
      <c r="F36" s="45"/>
      <c r="G36" s="46">
        <f t="shared" si="0"/>
        <v>0</v>
      </c>
    </row>
    <row r="37" spans="1:7" x14ac:dyDescent="0.3">
      <c r="A37" s="17" t="s">
        <v>53</v>
      </c>
      <c r="B37" s="13" t="s">
        <v>20</v>
      </c>
      <c r="C37" s="51"/>
      <c r="D37" s="36" t="s">
        <v>18</v>
      </c>
      <c r="E37" s="36">
        <v>161</v>
      </c>
      <c r="F37" s="41"/>
      <c r="G37" s="42">
        <f t="shared" si="0"/>
        <v>0</v>
      </c>
    </row>
    <row r="38" spans="1:7" x14ac:dyDescent="0.3">
      <c r="A38" s="17" t="s">
        <v>54</v>
      </c>
      <c r="B38" s="13" t="s">
        <v>22</v>
      </c>
      <c r="C38" s="51"/>
      <c r="D38" s="36" t="s">
        <v>19</v>
      </c>
      <c r="E38" s="36">
        <v>5</v>
      </c>
      <c r="F38" s="41"/>
      <c r="G38" s="42">
        <f t="shared" si="0"/>
        <v>0</v>
      </c>
    </row>
    <row r="39" spans="1:7" x14ac:dyDescent="0.3">
      <c r="A39" s="17" t="s">
        <v>113</v>
      </c>
      <c r="B39" s="13" t="s">
        <v>143</v>
      </c>
      <c r="C39" s="51"/>
      <c r="D39" s="36" t="s">
        <v>19</v>
      </c>
      <c r="E39" s="36">
        <v>113</v>
      </c>
      <c r="F39" s="41"/>
      <c r="G39" s="42">
        <f t="shared" si="0"/>
        <v>0</v>
      </c>
    </row>
    <row r="40" spans="1:7" x14ac:dyDescent="0.3">
      <c r="A40" s="17" t="s">
        <v>114</v>
      </c>
      <c r="B40" s="13" t="s">
        <v>142</v>
      </c>
      <c r="C40" s="51"/>
      <c r="D40" s="36" t="s">
        <v>19</v>
      </c>
      <c r="E40" s="36">
        <v>16</v>
      </c>
      <c r="F40" s="41"/>
      <c r="G40" s="42">
        <f t="shared" si="0"/>
        <v>0</v>
      </c>
    </row>
    <row r="41" spans="1:7" x14ac:dyDescent="0.3">
      <c r="A41" s="17" t="s">
        <v>115</v>
      </c>
      <c r="B41" s="13" t="s">
        <v>144</v>
      </c>
      <c r="C41" s="51"/>
      <c r="D41" s="36" t="s">
        <v>6</v>
      </c>
      <c r="E41" s="36">
        <v>3</v>
      </c>
      <c r="F41" s="41"/>
      <c r="G41" s="42">
        <f t="shared" si="0"/>
        <v>0</v>
      </c>
    </row>
    <row r="42" spans="1:7" ht="15" thickBot="1" x14ac:dyDescent="0.35">
      <c r="A42" s="17" t="s">
        <v>116</v>
      </c>
      <c r="B42" s="13" t="s">
        <v>140</v>
      </c>
      <c r="C42" s="51"/>
      <c r="D42" s="36" t="s">
        <v>6</v>
      </c>
      <c r="E42" s="36">
        <v>1</v>
      </c>
      <c r="F42" s="41"/>
      <c r="G42" s="42">
        <f t="shared" si="0"/>
        <v>0</v>
      </c>
    </row>
    <row r="43" spans="1:7" ht="158.4" x14ac:dyDescent="0.3">
      <c r="A43" s="37" t="s">
        <v>55</v>
      </c>
      <c r="B43" s="38" t="s">
        <v>200</v>
      </c>
      <c r="C43" s="50" t="s">
        <v>191</v>
      </c>
      <c r="D43" s="35" t="s">
        <v>6</v>
      </c>
      <c r="E43" s="35"/>
      <c r="F43" s="39"/>
      <c r="G43" s="40">
        <f t="shared" si="0"/>
        <v>0</v>
      </c>
    </row>
    <row r="44" spans="1:7" x14ac:dyDescent="0.3">
      <c r="A44" s="33" t="s">
        <v>56</v>
      </c>
      <c r="B44" s="34" t="s">
        <v>30</v>
      </c>
      <c r="C44" s="51"/>
      <c r="D44" s="36" t="s">
        <v>18</v>
      </c>
      <c r="E44" s="36">
        <v>16</v>
      </c>
      <c r="F44" s="41"/>
      <c r="G44" s="42">
        <f t="shared" si="0"/>
        <v>0</v>
      </c>
    </row>
    <row r="45" spans="1:7" x14ac:dyDescent="0.3">
      <c r="A45" s="33" t="s">
        <v>57</v>
      </c>
      <c r="B45" s="34" t="s">
        <v>29</v>
      </c>
      <c r="C45" s="51"/>
      <c r="D45" s="36" t="s">
        <v>19</v>
      </c>
      <c r="E45" s="36">
        <v>16</v>
      </c>
      <c r="F45" s="41"/>
      <c r="G45" s="42">
        <f t="shared" si="0"/>
        <v>0</v>
      </c>
    </row>
    <row r="46" spans="1:7" x14ac:dyDescent="0.3">
      <c r="A46" s="33" t="s">
        <v>58</v>
      </c>
      <c r="B46" s="34" t="s">
        <v>178</v>
      </c>
      <c r="C46" s="51"/>
      <c r="D46" s="36" t="s">
        <v>148</v>
      </c>
      <c r="E46" s="36">
        <v>64.400000000000006</v>
      </c>
      <c r="F46" s="41"/>
      <c r="G46" s="42">
        <f t="shared" si="0"/>
        <v>0</v>
      </c>
    </row>
    <row r="47" spans="1:7" x14ac:dyDescent="0.3">
      <c r="A47" s="33" t="s">
        <v>119</v>
      </c>
      <c r="B47" s="34" t="s">
        <v>71</v>
      </c>
      <c r="C47" s="51"/>
      <c r="D47" s="36" t="s">
        <v>19</v>
      </c>
      <c r="E47" s="36">
        <v>14</v>
      </c>
      <c r="F47" s="41"/>
      <c r="G47" s="42">
        <f t="shared" si="0"/>
        <v>0</v>
      </c>
    </row>
    <row r="48" spans="1:7" x14ac:dyDescent="0.3">
      <c r="A48" s="33" t="s">
        <v>189</v>
      </c>
      <c r="B48" s="34" t="s">
        <v>72</v>
      </c>
      <c r="C48" s="51"/>
      <c r="D48" s="36" t="s">
        <v>19</v>
      </c>
      <c r="E48" s="36">
        <v>4</v>
      </c>
      <c r="F48" s="41"/>
      <c r="G48" s="42">
        <f t="shared" si="0"/>
        <v>0</v>
      </c>
    </row>
    <row r="49" spans="1:7" ht="15" thickBot="1" x14ac:dyDescent="0.35">
      <c r="A49" s="33" t="s">
        <v>190</v>
      </c>
      <c r="B49" s="34" t="s">
        <v>23</v>
      </c>
      <c r="C49" s="51"/>
      <c r="D49" s="36" t="s">
        <v>6</v>
      </c>
      <c r="E49" s="36">
        <v>1</v>
      </c>
      <c r="F49" s="41"/>
      <c r="G49" s="42">
        <f t="shared" si="0"/>
        <v>0</v>
      </c>
    </row>
    <row r="50" spans="1:7" ht="158.4" x14ac:dyDescent="0.3">
      <c r="A50" s="37" t="s">
        <v>60</v>
      </c>
      <c r="B50" s="38" t="s">
        <v>185</v>
      </c>
      <c r="C50" s="50" t="s">
        <v>192</v>
      </c>
      <c r="D50" s="35" t="s">
        <v>6</v>
      </c>
      <c r="E50" s="35">
        <v>1</v>
      </c>
      <c r="F50" s="39"/>
      <c r="G50" s="40">
        <f t="shared" si="0"/>
        <v>0</v>
      </c>
    </row>
    <row r="51" spans="1:7" x14ac:dyDescent="0.3">
      <c r="A51" s="33" t="s">
        <v>61</v>
      </c>
      <c r="B51" s="34" t="s">
        <v>30</v>
      </c>
      <c r="C51" s="51"/>
      <c r="D51" s="36" t="s">
        <v>18</v>
      </c>
      <c r="E51" s="36">
        <v>50</v>
      </c>
      <c r="F51" s="41"/>
      <c r="G51" s="42">
        <f t="shared" si="0"/>
        <v>0</v>
      </c>
    </row>
    <row r="52" spans="1:7" x14ac:dyDescent="0.3">
      <c r="A52" s="33" t="s">
        <v>62</v>
      </c>
      <c r="B52" s="34" t="s">
        <v>29</v>
      </c>
      <c r="C52" s="51"/>
      <c r="D52" s="36" t="s">
        <v>19</v>
      </c>
      <c r="E52" s="36">
        <v>11</v>
      </c>
      <c r="F52" s="41"/>
      <c r="G52" s="42">
        <f t="shared" si="0"/>
        <v>0</v>
      </c>
    </row>
    <row r="53" spans="1:7" x14ac:dyDescent="0.3">
      <c r="A53" s="33" t="s">
        <v>63</v>
      </c>
      <c r="B53" s="34" t="s">
        <v>201</v>
      </c>
      <c r="C53" s="51"/>
      <c r="D53" s="36" t="s">
        <v>148</v>
      </c>
      <c r="E53" s="36">
        <v>71.3</v>
      </c>
      <c r="F53" s="41"/>
      <c r="G53" s="42">
        <f t="shared" si="0"/>
        <v>0</v>
      </c>
    </row>
    <row r="54" spans="1:7" x14ac:dyDescent="0.3">
      <c r="A54" s="33" t="s">
        <v>186</v>
      </c>
      <c r="B54" s="34" t="s">
        <v>71</v>
      </c>
      <c r="C54" s="51"/>
      <c r="D54" s="36" t="s">
        <v>19</v>
      </c>
      <c r="E54" s="36">
        <v>14</v>
      </c>
      <c r="F54" s="41"/>
      <c r="G54" s="42">
        <f t="shared" si="0"/>
        <v>0</v>
      </c>
    </row>
    <row r="55" spans="1:7" x14ac:dyDescent="0.3">
      <c r="A55" s="33" t="s">
        <v>187</v>
      </c>
      <c r="B55" s="34" t="s">
        <v>72</v>
      </c>
      <c r="C55" s="51"/>
      <c r="D55" s="36" t="s">
        <v>19</v>
      </c>
      <c r="E55" s="36">
        <v>4</v>
      </c>
      <c r="F55" s="41"/>
      <c r="G55" s="42">
        <f t="shared" si="0"/>
        <v>0</v>
      </c>
    </row>
    <row r="56" spans="1:7" ht="15" thickBot="1" x14ac:dyDescent="0.35">
      <c r="A56" s="33" t="s">
        <v>188</v>
      </c>
      <c r="B56" s="34" t="s">
        <v>23</v>
      </c>
      <c r="C56" s="51"/>
      <c r="D56" s="36" t="s">
        <v>6</v>
      </c>
      <c r="E56" s="36">
        <v>1</v>
      </c>
      <c r="F56" s="41"/>
      <c r="G56" s="42">
        <f t="shared" si="0"/>
        <v>0</v>
      </c>
    </row>
    <row r="57" spans="1:7" ht="158.4" x14ac:dyDescent="0.3">
      <c r="A57" s="37" t="s">
        <v>170</v>
      </c>
      <c r="B57" s="38" t="s">
        <v>168</v>
      </c>
      <c r="C57" s="50" t="s">
        <v>192</v>
      </c>
      <c r="D57" s="35" t="s">
        <v>6</v>
      </c>
      <c r="E57" s="35">
        <v>1</v>
      </c>
      <c r="F57" s="39"/>
      <c r="G57" s="40">
        <f t="shared" si="0"/>
        <v>0</v>
      </c>
    </row>
    <row r="58" spans="1:7" ht="16.8" customHeight="1" x14ac:dyDescent="0.3">
      <c r="A58" s="33" t="s">
        <v>64</v>
      </c>
      <c r="B58" s="34" t="s">
        <v>30</v>
      </c>
      <c r="C58" s="51"/>
      <c r="D58" s="36" t="s">
        <v>18</v>
      </c>
      <c r="E58" s="36">
        <v>44</v>
      </c>
      <c r="F58" s="41"/>
      <c r="G58" s="42">
        <f t="shared" si="0"/>
        <v>0</v>
      </c>
    </row>
    <row r="59" spans="1:7" ht="16.8" customHeight="1" x14ac:dyDescent="0.3">
      <c r="A59" s="33" t="s">
        <v>65</v>
      </c>
      <c r="B59" s="34" t="s">
        <v>29</v>
      </c>
      <c r="C59" s="51"/>
      <c r="D59" s="36" t="s">
        <v>19</v>
      </c>
      <c r="E59" s="36">
        <v>9</v>
      </c>
      <c r="F59" s="41"/>
      <c r="G59" s="42">
        <f t="shared" si="0"/>
        <v>0</v>
      </c>
    </row>
    <row r="60" spans="1:7" ht="16.8" customHeight="1" x14ac:dyDescent="0.3">
      <c r="A60" s="33" t="s">
        <v>66</v>
      </c>
      <c r="B60" s="34" t="s">
        <v>169</v>
      </c>
      <c r="C60" s="51"/>
      <c r="D60" s="36" t="s">
        <v>148</v>
      </c>
      <c r="E60" s="36">
        <v>123.3</v>
      </c>
      <c r="F60" s="41"/>
      <c r="G60" s="42">
        <f t="shared" si="0"/>
        <v>0</v>
      </c>
    </row>
    <row r="61" spans="1:7" ht="16.8" customHeight="1" x14ac:dyDescent="0.3">
      <c r="A61" s="33" t="s">
        <v>171</v>
      </c>
      <c r="B61" s="34" t="s">
        <v>71</v>
      </c>
      <c r="C61" s="51"/>
      <c r="D61" s="36" t="s">
        <v>19</v>
      </c>
      <c r="E61" s="36">
        <v>14</v>
      </c>
      <c r="F61" s="41"/>
      <c r="G61" s="42">
        <f t="shared" si="0"/>
        <v>0</v>
      </c>
    </row>
    <row r="62" spans="1:7" ht="16.8" customHeight="1" x14ac:dyDescent="0.3">
      <c r="A62" s="33" t="s">
        <v>172</v>
      </c>
      <c r="B62" s="34" t="s">
        <v>72</v>
      </c>
      <c r="C62" s="51"/>
      <c r="D62" s="36" t="s">
        <v>19</v>
      </c>
      <c r="E62" s="36">
        <v>4</v>
      </c>
      <c r="F62" s="41"/>
      <c r="G62" s="42">
        <f t="shared" si="0"/>
        <v>0</v>
      </c>
    </row>
    <row r="63" spans="1:7" ht="16.8" customHeight="1" thickBot="1" x14ac:dyDescent="0.35">
      <c r="A63" s="33" t="s">
        <v>173</v>
      </c>
      <c r="B63" s="34" t="s">
        <v>23</v>
      </c>
      <c r="C63" s="51"/>
      <c r="D63" s="36" t="s">
        <v>6</v>
      </c>
      <c r="E63" s="36">
        <v>1</v>
      </c>
      <c r="F63" s="41"/>
      <c r="G63" s="42">
        <f t="shared" si="0"/>
        <v>0</v>
      </c>
    </row>
    <row r="64" spans="1:7" ht="158.4" x14ac:dyDescent="0.3">
      <c r="A64" s="37" t="s">
        <v>120</v>
      </c>
      <c r="B64" s="43" t="s">
        <v>177</v>
      </c>
      <c r="C64" s="53" t="s">
        <v>191</v>
      </c>
      <c r="D64" s="35" t="s">
        <v>6</v>
      </c>
      <c r="E64" s="35">
        <v>1</v>
      </c>
      <c r="F64" s="39"/>
      <c r="G64" s="40">
        <f t="shared" si="0"/>
        <v>0</v>
      </c>
    </row>
    <row r="65" spans="1:7" x14ac:dyDescent="0.3">
      <c r="A65" s="33" t="s">
        <v>121</v>
      </c>
      <c r="B65" s="34" t="s">
        <v>30</v>
      </c>
      <c r="C65" s="54"/>
      <c r="D65" s="36" t="s">
        <v>18</v>
      </c>
      <c r="E65" s="36">
        <v>8</v>
      </c>
      <c r="F65" s="41"/>
      <c r="G65" s="42">
        <f t="shared" si="0"/>
        <v>0</v>
      </c>
    </row>
    <row r="66" spans="1:7" x14ac:dyDescent="0.3">
      <c r="A66" s="33" t="s">
        <v>122</v>
      </c>
      <c r="B66" s="34" t="s">
        <v>29</v>
      </c>
      <c r="C66" s="54"/>
      <c r="D66" s="36" t="s">
        <v>19</v>
      </c>
      <c r="E66" s="36">
        <v>14</v>
      </c>
      <c r="F66" s="41"/>
      <c r="G66" s="42">
        <f t="shared" si="0"/>
        <v>0</v>
      </c>
    </row>
    <row r="67" spans="1:7" x14ac:dyDescent="0.3">
      <c r="A67" s="33" t="s">
        <v>123</v>
      </c>
      <c r="B67" s="34" t="s">
        <v>178</v>
      </c>
      <c r="C67" s="54"/>
      <c r="D67" s="36" t="s">
        <v>148</v>
      </c>
      <c r="E67" s="36">
        <v>64.400000000000006</v>
      </c>
      <c r="F67" s="41"/>
      <c r="G67" s="42">
        <f t="shared" si="0"/>
        <v>0</v>
      </c>
    </row>
    <row r="68" spans="1:7" x14ac:dyDescent="0.3">
      <c r="A68" s="33" t="s">
        <v>124</v>
      </c>
      <c r="B68" s="34" t="s">
        <v>71</v>
      </c>
      <c r="C68" s="54"/>
      <c r="D68" s="36" t="s">
        <v>19</v>
      </c>
      <c r="E68" s="36">
        <v>14</v>
      </c>
      <c r="F68" s="41"/>
      <c r="G68" s="42">
        <f t="shared" ref="G68:G88" si="1">ROUND(F68*E68,2)</f>
        <v>0</v>
      </c>
    </row>
    <row r="69" spans="1:7" x14ac:dyDescent="0.3">
      <c r="A69" s="33" t="s">
        <v>125</v>
      </c>
      <c r="B69" s="34" t="s">
        <v>72</v>
      </c>
      <c r="C69" s="54"/>
      <c r="D69" s="36" t="s">
        <v>19</v>
      </c>
      <c r="E69" s="36">
        <v>4</v>
      </c>
      <c r="F69" s="41"/>
      <c r="G69" s="42">
        <f t="shared" si="1"/>
        <v>0</v>
      </c>
    </row>
    <row r="70" spans="1:7" x14ac:dyDescent="0.3">
      <c r="A70" s="33" t="s">
        <v>126</v>
      </c>
      <c r="B70" s="34" t="s">
        <v>23</v>
      </c>
      <c r="C70" s="54"/>
      <c r="D70" s="36" t="s">
        <v>6</v>
      </c>
      <c r="E70" s="36">
        <v>1</v>
      </c>
      <c r="F70" s="41"/>
      <c r="G70" s="42">
        <f t="shared" si="1"/>
        <v>0</v>
      </c>
    </row>
    <row r="71" spans="1:7" ht="28.8" x14ac:dyDescent="0.3">
      <c r="A71" s="33" t="s">
        <v>179</v>
      </c>
      <c r="B71" s="34" t="s">
        <v>166</v>
      </c>
      <c r="C71" s="54"/>
      <c r="D71" s="36" t="s">
        <v>19</v>
      </c>
      <c r="E71" s="36">
        <v>150</v>
      </c>
      <c r="F71" s="41"/>
      <c r="G71" s="42">
        <f t="shared" si="1"/>
        <v>0</v>
      </c>
    </row>
    <row r="72" spans="1:7" x14ac:dyDescent="0.3">
      <c r="A72" s="33" t="s">
        <v>180</v>
      </c>
      <c r="B72" s="34" t="s">
        <v>162</v>
      </c>
      <c r="C72" s="54"/>
      <c r="D72" s="36" t="s">
        <v>6</v>
      </c>
      <c r="E72" s="36">
        <v>6</v>
      </c>
      <c r="F72" s="41"/>
      <c r="G72" s="42">
        <f t="shared" si="1"/>
        <v>0</v>
      </c>
    </row>
    <row r="73" spans="1:7" ht="20.399999999999999" customHeight="1" x14ac:dyDescent="0.3">
      <c r="A73" s="33" t="s">
        <v>181</v>
      </c>
      <c r="B73" s="34" t="s">
        <v>167</v>
      </c>
      <c r="C73" s="54"/>
      <c r="D73" s="36" t="s">
        <v>6</v>
      </c>
      <c r="E73" s="36">
        <v>1</v>
      </c>
      <c r="F73" s="41"/>
      <c r="G73" s="42">
        <f t="shared" si="1"/>
        <v>0</v>
      </c>
    </row>
    <row r="74" spans="1:7" ht="21" customHeight="1" x14ac:dyDescent="0.3">
      <c r="A74" s="33" t="s">
        <v>182</v>
      </c>
      <c r="B74" s="34" t="s">
        <v>163</v>
      </c>
      <c r="C74" s="54"/>
      <c r="D74" s="36" t="s">
        <v>92</v>
      </c>
      <c r="E74" s="36">
        <v>60</v>
      </c>
      <c r="F74" s="41"/>
      <c r="G74" s="42">
        <f t="shared" si="1"/>
        <v>0</v>
      </c>
    </row>
    <row r="75" spans="1:7" ht="20.399999999999999" customHeight="1" x14ac:dyDescent="0.3">
      <c r="A75" s="33" t="s">
        <v>183</v>
      </c>
      <c r="B75" s="34" t="s">
        <v>164</v>
      </c>
      <c r="C75" s="54"/>
      <c r="D75" s="36" t="s">
        <v>6</v>
      </c>
      <c r="E75" s="36">
        <v>1</v>
      </c>
      <c r="F75" s="41"/>
      <c r="G75" s="42">
        <f t="shared" si="1"/>
        <v>0</v>
      </c>
    </row>
    <row r="76" spans="1:7" ht="18" customHeight="1" thickBot="1" x14ac:dyDescent="0.35">
      <c r="A76" s="33" t="s">
        <v>184</v>
      </c>
      <c r="B76" s="34" t="s">
        <v>165</v>
      </c>
      <c r="C76" s="55"/>
      <c r="D76" s="36" t="s">
        <v>137</v>
      </c>
      <c r="E76" s="36">
        <v>90</v>
      </c>
      <c r="F76" s="41"/>
      <c r="G76" s="42">
        <f t="shared" si="1"/>
        <v>0</v>
      </c>
    </row>
    <row r="77" spans="1:7" ht="172.8" x14ac:dyDescent="0.3">
      <c r="A77" s="37" t="s">
        <v>145</v>
      </c>
      <c r="B77" s="43" t="s">
        <v>174</v>
      </c>
      <c r="C77" s="50" t="s">
        <v>193</v>
      </c>
      <c r="D77" s="35" t="s">
        <v>6</v>
      </c>
      <c r="E77" s="35">
        <v>1</v>
      </c>
      <c r="F77" s="39"/>
      <c r="G77" s="40">
        <f t="shared" si="1"/>
        <v>0</v>
      </c>
    </row>
    <row r="78" spans="1:7" x14ac:dyDescent="0.3">
      <c r="A78" s="33" t="s">
        <v>149</v>
      </c>
      <c r="B78" s="34" t="s">
        <v>30</v>
      </c>
      <c r="C78" s="51"/>
      <c r="D78" s="36" t="s">
        <v>18</v>
      </c>
      <c r="E78" s="36">
        <v>43</v>
      </c>
      <c r="F78" s="41"/>
      <c r="G78" s="42">
        <f t="shared" si="1"/>
        <v>0</v>
      </c>
    </row>
    <row r="79" spans="1:7" x14ac:dyDescent="0.3">
      <c r="A79" s="33" t="s">
        <v>150</v>
      </c>
      <c r="B79" s="34" t="s">
        <v>22</v>
      </c>
      <c r="C79" s="51"/>
      <c r="D79" s="36" t="s">
        <v>19</v>
      </c>
      <c r="E79" s="36">
        <v>10</v>
      </c>
      <c r="F79" s="41"/>
      <c r="G79" s="42">
        <f t="shared" si="1"/>
        <v>0</v>
      </c>
    </row>
    <row r="80" spans="1:7" x14ac:dyDescent="0.3">
      <c r="A80" s="33" t="s">
        <v>151</v>
      </c>
      <c r="B80" s="34" t="s">
        <v>147</v>
      </c>
      <c r="C80" s="51"/>
      <c r="D80" s="36" t="s">
        <v>148</v>
      </c>
      <c r="E80" s="36">
        <v>57.8</v>
      </c>
      <c r="F80" s="41"/>
      <c r="G80" s="42">
        <f t="shared" si="1"/>
        <v>0</v>
      </c>
    </row>
    <row r="81" spans="1:7" x14ac:dyDescent="0.3">
      <c r="A81" s="33" t="s">
        <v>152</v>
      </c>
      <c r="B81" s="34" t="s">
        <v>146</v>
      </c>
      <c r="C81" s="51"/>
      <c r="D81" s="36" t="s">
        <v>19</v>
      </c>
      <c r="E81" s="36">
        <v>20</v>
      </c>
      <c r="F81" s="41"/>
      <c r="G81" s="42">
        <f t="shared" si="1"/>
        <v>0</v>
      </c>
    </row>
    <row r="82" spans="1:7" ht="15" thickBot="1" x14ac:dyDescent="0.35">
      <c r="A82" s="33" t="s">
        <v>153</v>
      </c>
      <c r="B82" s="34" t="s">
        <v>23</v>
      </c>
      <c r="C82" s="51"/>
      <c r="D82" s="36" t="s">
        <v>6</v>
      </c>
      <c r="E82" s="36">
        <v>2</v>
      </c>
      <c r="F82" s="41"/>
      <c r="G82" s="42">
        <f t="shared" si="1"/>
        <v>0</v>
      </c>
    </row>
    <row r="83" spans="1:7" ht="172.8" x14ac:dyDescent="0.3">
      <c r="A83" s="37" t="s">
        <v>156</v>
      </c>
      <c r="B83" s="43" t="s">
        <v>175</v>
      </c>
      <c r="C83" s="50" t="s">
        <v>194</v>
      </c>
      <c r="D83" s="35" t="s">
        <v>6</v>
      </c>
      <c r="E83" s="35">
        <v>1</v>
      </c>
      <c r="F83" s="39"/>
      <c r="G83" s="40">
        <f t="shared" si="1"/>
        <v>0</v>
      </c>
    </row>
    <row r="84" spans="1:7" x14ac:dyDescent="0.3">
      <c r="A84" s="33" t="s">
        <v>157</v>
      </c>
      <c r="B84" s="34" t="s">
        <v>30</v>
      </c>
      <c r="C84" s="51"/>
      <c r="D84" s="36" t="s">
        <v>18</v>
      </c>
      <c r="E84" s="36">
        <v>97.6</v>
      </c>
      <c r="F84" s="41"/>
      <c r="G84" s="42">
        <f t="shared" si="1"/>
        <v>0</v>
      </c>
    </row>
    <row r="85" spans="1:7" x14ac:dyDescent="0.3">
      <c r="A85" s="33" t="s">
        <v>158</v>
      </c>
      <c r="B85" s="34" t="s">
        <v>154</v>
      </c>
      <c r="C85" s="51"/>
      <c r="D85" s="36" t="s">
        <v>19</v>
      </c>
      <c r="E85" s="36">
        <v>30</v>
      </c>
      <c r="F85" s="41"/>
      <c r="G85" s="42">
        <f t="shared" si="1"/>
        <v>0</v>
      </c>
    </row>
    <row r="86" spans="1:7" x14ac:dyDescent="0.3">
      <c r="A86" s="33" t="s">
        <v>159</v>
      </c>
      <c r="B86" s="34" t="s">
        <v>155</v>
      </c>
      <c r="C86" s="51"/>
      <c r="D86" s="36" t="s">
        <v>19</v>
      </c>
      <c r="E86" s="36">
        <v>12</v>
      </c>
      <c r="F86" s="41"/>
      <c r="G86" s="42">
        <f t="shared" si="1"/>
        <v>0</v>
      </c>
    </row>
    <row r="87" spans="1:7" x14ac:dyDescent="0.3">
      <c r="A87" s="33" t="s">
        <v>160</v>
      </c>
      <c r="B87" s="34" t="s">
        <v>146</v>
      </c>
      <c r="C87" s="51"/>
      <c r="D87" s="36" t="s">
        <v>19</v>
      </c>
      <c r="E87" s="36">
        <v>20</v>
      </c>
      <c r="F87" s="41"/>
      <c r="G87" s="42">
        <f t="shared" si="1"/>
        <v>0</v>
      </c>
    </row>
    <row r="88" spans="1:7" x14ac:dyDescent="0.3">
      <c r="A88" s="33" t="s">
        <v>161</v>
      </c>
      <c r="B88" s="34" t="s">
        <v>23</v>
      </c>
      <c r="C88" s="51"/>
      <c r="D88" s="36" t="s">
        <v>6</v>
      </c>
      <c r="E88" s="36">
        <v>2</v>
      </c>
      <c r="F88" s="41"/>
      <c r="G88" s="42">
        <f t="shared" si="1"/>
        <v>0</v>
      </c>
    </row>
    <row r="89" spans="1:7" ht="15" thickBot="1" x14ac:dyDescent="0.35">
      <c r="A89" s="56" t="s">
        <v>12</v>
      </c>
      <c r="B89" s="57"/>
      <c r="C89" s="57"/>
      <c r="D89" s="57"/>
      <c r="E89" s="57"/>
      <c r="F89" s="58"/>
      <c r="G89" s="28">
        <f>SUM(G3:G88)</f>
        <v>0</v>
      </c>
    </row>
    <row r="90" spans="1:7" ht="15" thickBot="1" x14ac:dyDescent="0.35">
      <c r="A90" s="59" t="s">
        <v>11</v>
      </c>
      <c r="B90" s="60"/>
      <c r="C90" s="60"/>
      <c r="D90" s="60"/>
      <c r="E90" s="60"/>
      <c r="F90" s="61"/>
      <c r="G90" s="11">
        <f>G89*1.23-G89</f>
        <v>0</v>
      </c>
    </row>
    <row r="91" spans="1:7" ht="15" thickBot="1" x14ac:dyDescent="0.35">
      <c r="A91" s="59" t="s">
        <v>13</v>
      </c>
      <c r="B91" s="60"/>
      <c r="C91" s="60"/>
      <c r="D91" s="60"/>
      <c r="E91" s="60"/>
      <c r="F91" s="61"/>
      <c r="G91" s="11">
        <f>G90+G89</f>
        <v>0</v>
      </c>
    </row>
    <row r="92" spans="1:7" x14ac:dyDescent="0.3">
      <c r="C92" s="1"/>
    </row>
    <row r="93" spans="1:7" x14ac:dyDescent="0.3">
      <c r="A93" s="62" t="s">
        <v>21</v>
      </c>
      <c r="B93" s="62"/>
      <c r="C93" s="62"/>
      <c r="D93" s="62"/>
      <c r="E93" s="62"/>
      <c r="F93" s="62"/>
      <c r="G93" s="62"/>
    </row>
    <row r="94" spans="1:7" ht="77.400000000000006" customHeight="1" x14ac:dyDescent="0.3">
      <c r="A94" s="63" t="s">
        <v>129</v>
      </c>
      <c r="B94" s="63"/>
      <c r="C94" s="63"/>
      <c r="D94" s="63"/>
      <c r="E94" s="63"/>
      <c r="F94" s="63"/>
      <c r="G94" s="63"/>
    </row>
    <row r="95" spans="1:7" x14ac:dyDescent="0.3">
      <c r="C95" s="71"/>
    </row>
    <row r="96" spans="1:7" x14ac:dyDescent="0.3">
      <c r="C96" s="71"/>
    </row>
    <row r="97" spans="3:7" ht="48" customHeight="1" x14ac:dyDescent="0.3">
      <c r="C97" s="72" t="s">
        <v>205</v>
      </c>
      <c r="D97" s="72"/>
      <c r="E97" s="72"/>
      <c r="F97" s="72"/>
      <c r="G97" s="72"/>
    </row>
    <row r="98" spans="3:7" x14ac:dyDescent="0.3">
      <c r="C98" s="72" t="s">
        <v>206</v>
      </c>
      <c r="D98" s="72"/>
      <c r="E98" s="72"/>
      <c r="F98" s="72"/>
      <c r="G98" s="72"/>
    </row>
  </sheetData>
  <mergeCells count="21">
    <mergeCell ref="C97:G97"/>
    <mergeCell ref="C98:G98"/>
    <mergeCell ref="A89:F89"/>
    <mergeCell ref="A90:F90"/>
    <mergeCell ref="A91:F91"/>
    <mergeCell ref="A93:G93"/>
    <mergeCell ref="A94:G94"/>
    <mergeCell ref="C77:C82"/>
    <mergeCell ref="C18:C22"/>
    <mergeCell ref="C30:C34"/>
    <mergeCell ref="C35:C42"/>
    <mergeCell ref="C83:C88"/>
    <mergeCell ref="C57:C63"/>
    <mergeCell ref="C23:C29"/>
    <mergeCell ref="C64:C76"/>
    <mergeCell ref="A1:G1"/>
    <mergeCell ref="C3:C7"/>
    <mergeCell ref="C13:C17"/>
    <mergeCell ref="C43:C49"/>
    <mergeCell ref="C50:C56"/>
    <mergeCell ref="C8:C12"/>
  </mergeCells>
  <pageMargins left="0.25" right="0.25" top="0.75" bottom="0.75" header="0.3" footer="0.3"/>
  <pageSetup paperSize="9" scale="68" fitToHeight="0" orientation="portrait" r:id="rId1"/>
  <rowBreaks count="2" manualBreakCount="2">
    <brk id="28" max="6" man="1"/>
    <brk id="5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topLeftCell="A12" workbookViewId="0">
      <selection activeCell="J4" sqref="J4"/>
    </sheetView>
  </sheetViews>
  <sheetFormatPr defaultColWidth="9.109375" defaultRowHeight="14.4" x14ac:dyDescent="0.3"/>
  <cols>
    <col min="1" max="1" width="6" style="1" customWidth="1"/>
    <col min="2" max="2" width="77.88671875" style="1" customWidth="1"/>
    <col min="3" max="3" width="17" style="1" customWidth="1"/>
    <col min="4" max="4" width="10.6640625" style="1" customWidth="1"/>
    <col min="5" max="5" width="7.44140625" style="1" customWidth="1"/>
    <col min="6" max="6" width="12.5546875" style="1" customWidth="1"/>
    <col min="7" max="7" width="16.6640625" style="1" customWidth="1"/>
    <col min="8" max="16384" width="9.109375" style="1"/>
  </cols>
  <sheetData>
    <row r="1" spans="1:10" ht="34.5" customHeight="1" thickBot="1" x14ac:dyDescent="0.35">
      <c r="A1" s="48" t="s">
        <v>7</v>
      </c>
      <c r="B1" s="49"/>
      <c r="C1" s="49"/>
      <c r="D1" s="49"/>
      <c r="E1" s="49"/>
      <c r="F1" s="49"/>
      <c r="G1" s="49"/>
    </row>
    <row r="2" spans="1:10" ht="28.8" customHeight="1" thickBot="1" x14ac:dyDescent="0.35">
      <c r="A2" s="5" t="s">
        <v>5</v>
      </c>
      <c r="B2" s="6" t="s">
        <v>0</v>
      </c>
      <c r="C2" s="6" t="s">
        <v>10</v>
      </c>
      <c r="D2" s="2" t="s">
        <v>1</v>
      </c>
      <c r="E2" s="3" t="s">
        <v>2</v>
      </c>
      <c r="F2" s="4" t="s">
        <v>3</v>
      </c>
      <c r="G2" s="6" t="s">
        <v>4</v>
      </c>
    </row>
    <row r="3" spans="1:10" ht="156" customHeight="1" x14ac:dyDescent="0.3">
      <c r="A3" s="12" t="s">
        <v>8</v>
      </c>
      <c r="B3" s="15" t="s">
        <v>74</v>
      </c>
      <c r="C3" s="64" t="s">
        <v>67</v>
      </c>
      <c r="D3" s="7" t="s">
        <v>6</v>
      </c>
      <c r="E3" s="7">
        <v>1</v>
      </c>
      <c r="F3" s="16">
        <v>50000</v>
      </c>
      <c r="G3" s="8">
        <f>ROUND(F3*E3,2)</f>
        <v>50000</v>
      </c>
    </row>
    <row r="4" spans="1:10" ht="19.8" customHeight="1" x14ac:dyDescent="0.3">
      <c r="A4" s="17" t="s">
        <v>9</v>
      </c>
      <c r="B4" s="13" t="s">
        <v>30</v>
      </c>
      <c r="C4" s="65"/>
      <c r="D4" s="9" t="s">
        <v>18</v>
      </c>
      <c r="E4" s="9">
        <v>28</v>
      </c>
      <c r="F4" s="14">
        <v>100</v>
      </c>
      <c r="G4" s="10">
        <f t="shared" ref="G4:G59" si="0">ROUND(F4*E4,2)</f>
        <v>2800</v>
      </c>
      <c r="J4" s="1" t="s">
        <v>130</v>
      </c>
    </row>
    <row r="5" spans="1:10" ht="19.8" customHeight="1" x14ac:dyDescent="0.3">
      <c r="A5" s="17" t="s">
        <v>15</v>
      </c>
      <c r="B5" s="13" t="s">
        <v>22</v>
      </c>
      <c r="C5" s="65"/>
      <c r="D5" s="9" t="s">
        <v>19</v>
      </c>
      <c r="E5" s="9">
        <v>25</v>
      </c>
      <c r="F5" s="14">
        <v>100</v>
      </c>
      <c r="G5" s="10">
        <f t="shared" si="0"/>
        <v>2500</v>
      </c>
    </row>
    <row r="6" spans="1:10" ht="19.8" customHeight="1" thickBot="1" x14ac:dyDescent="0.35">
      <c r="A6" s="17" t="s">
        <v>16</v>
      </c>
      <c r="B6" s="13" t="s">
        <v>68</v>
      </c>
      <c r="C6" s="65"/>
      <c r="D6" s="9" t="s">
        <v>6</v>
      </c>
      <c r="E6" s="9">
        <v>1</v>
      </c>
      <c r="F6" s="14">
        <v>1000</v>
      </c>
      <c r="G6" s="10">
        <f t="shared" si="0"/>
        <v>1000</v>
      </c>
    </row>
    <row r="7" spans="1:10" ht="19.8" customHeight="1" thickBot="1" x14ac:dyDescent="0.35">
      <c r="A7" s="17" t="s">
        <v>17</v>
      </c>
      <c r="B7" s="13" t="s">
        <v>69</v>
      </c>
      <c r="C7" s="65"/>
      <c r="D7" s="9" t="s">
        <v>19</v>
      </c>
      <c r="E7" s="9">
        <v>18</v>
      </c>
      <c r="F7" s="14">
        <v>1100</v>
      </c>
      <c r="G7" s="10">
        <f t="shared" si="0"/>
        <v>19800</v>
      </c>
    </row>
    <row r="8" spans="1:10" ht="154.80000000000001" customHeight="1" x14ac:dyDescent="0.3">
      <c r="A8" s="12" t="s">
        <v>25</v>
      </c>
      <c r="B8" s="15" t="s">
        <v>75</v>
      </c>
      <c r="C8" s="64" t="s">
        <v>67</v>
      </c>
      <c r="D8" s="7" t="s">
        <v>6</v>
      </c>
      <c r="E8" s="7">
        <v>1</v>
      </c>
      <c r="F8" s="16">
        <v>50000</v>
      </c>
      <c r="G8" s="8">
        <f t="shared" si="0"/>
        <v>50000</v>
      </c>
    </row>
    <row r="9" spans="1:10" ht="24.6" customHeight="1" x14ac:dyDescent="0.3">
      <c r="A9" s="17" t="s">
        <v>26</v>
      </c>
      <c r="B9" s="13" t="s">
        <v>70</v>
      </c>
      <c r="C9" s="65"/>
      <c r="D9" s="9" t="s">
        <v>6</v>
      </c>
      <c r="E9" s="9">
        <v>1</v>
      </c>
      <c r="F9" s="14">
        <v>500</v>
      </c>
      <c r="G9" s="10">
        <f t="shared" si="0"/>
        <v>500</v>
      </c>
    </row>
    <row r="10" spans="1:10" ht="25.8" customHeight="1" thickBot="1" x14ac:dyDescent="0.35">
      <c r="A10" s="17" t="s">
        <v>27</v>
      </c>
      <c r="B10" s="13" t="s">
        <v>69</v>
      </c>
      <c r="C10" s="65"/>
      <c r="D10" s="9" t="s">
        <v>19</v>
      </c>
      <c r="E10" s="9">
        <v>16</v>
      </c>
      <c r="F10" s="14">
        <v>1100</v>
      </c>
      <c r="G10" s="10">
        <f t="shared" si="0"/>
        <v>17600</v>
      </c>
    </row>
    <row r="11" spans="1:10" ht="172.8" x14ac:dyDescent="0.3">
      <c r="A11" s="12" t="s">
        <v>28</v>
      </c>
      <c r="B11" s="15" t="s">
        <v>76</v>
      </c>
      <c r="C11" s="64" t="s">
        <v>77</v>
      </c>
      <c r="D11" s="7" t="s">
        <v>6</v>
      </c>
      <c r="E11" s="7">
        <v>1</v>
      </c>
      <c r="F11" s="16">
        <v>50000</v>
      </c>
      <c r="G11" s="8">
        <f t="shared" si="0"/>
        <v>50000</v>
      </c>
    </row>
    <row r="12" spans="1:10" ht="16.8" customHeight="1" x14ac:dyDescent="0.3">
      <c r="A12" s="17" t="s">
        <v>32</v>
      </c>
      <c r="B12" s="13" t="s">
        <v>30</v>
      </c>
      <c r="C12" s="65"/>
      <c r="D12" s="9" t="s">
        <v>18</v>
      </c>
      <c r="E12" s="9">
        <v>32</v>
      </c>
      <c r="F12" s="14">
        <v>200</v>
      </c>
      <c r="G12" s="10">
        <f t="shared" si="0"/>
        <v>6400</v>
      </c>
    </row>
    <row r="13" spans="1:10" ht="16.8" customHeight="1" x14ac:dyDescent="0.3">
      <c r="A13" s="17" t="s">
        <v>33</v>
      </c>
      <c r="B13" s="13" t="s">
        <v>29</v>
      </c>
      <c r="C13" s="65"/>
      <c r="D13" s="9" t="s">
        <v>19</v>
      </c>
      <c r="E13" s="9">
        <v>37</v>
      </c>
      <c r="F13" s="14">
        <v>200</v>
      </c>
      <c r="G13" s="10">
        <f t="shared" si="0"/>
        <v>7400</v>
      </c>
    </row>
    <row r="14" spans="1:10" ht="16.8" customHeight="1" x14ac:dyDescent="0.3">
      <c r="A14" s="17" t="s">
        <v>34</v>
      </c>
      <c r="B14" s="13" t="s">
        <v>71</v>
      </c>
      <c r="C14" s="65"/>
      <c r="D14" s="9" t="s">
        <v>19</v>
      </c>
      <c r="E14" s="9">
        <v>14</v>
      </c>
      <c r="F14" s="14">
        <v>1100</v>
      </c>
      <c r="G14" s="10">
        <f t="shared" si="0"/>
        <v>15400</v>
      </c>
    </row>
    <row r="15" spans="1:10" ht="16.8" customHeight="1" x14ac:dyDescent="0.3">
      <c r="A15" s="17" t="s">
        <v>35</v>
      </c>
      <c r="B15" s="13" t="s">
        <v>72</v>
      </c>
      <c r="C15" s="65"/>
      <c r="D15" s="9" t="s">
        <v>19</v>
      </c>
      <c r="E15" s="9">
        <v>4</v>
      </c>
      <c r="F15" s="14">
        <v>3000</v>
      </c>
      <c r="G15" s="10">
        <f t="shared" si="0"/>
        <v>12000</v>
      </c>
    </row>
    <row r="16" spans="1:10" ht="22.2" customHeight="1" x14ac:dyDescent="0.3">
      <c r="A16" s="17" t="s">
        <v>107</v>
      </c>
      <c r="B16" s="13" t="s">
        <v>23</v>
      </c>
      <c r="C16" s="65"/>
      <c r="D16" s="9" t="s">
        <v>6</v>
      </c>
      <c r="E16" s="9">
        <v>1</v>
      </c>
      <c r="F16" s="14">
        <v>1000</v>
      </c>
      <c r="G16" s="10">
        <f t="shared" si="0"/>
        <v>1000</v>
      </c>
    </row>
    <row r="17" spans="1:7" ht="31.2" customHeight="1" thickBot="1" x14ac:dyDescent="0.35">
      <c r="A17" s="17" t="s">
        <v>108</v>
      </c>
      <c r="B17" s="13" t="s">
        <v>73</v>
      </c>
      <c r="C17" s="65"/>
      <c r="D17" s="9" t="s">
        <v>19</v>
      </c>
      <c r="E17" s="9">
        <v>1</v>
      </c>
      <c r="F17" s="14">
        <v>1000</v>
      </c>
      <c r="G17" s="10">
        <f t="shared" si="0"/>
        <v>1000</v>
      </c>
    </row>
    <row r="18" spans="1:7" ht="172.8" x14ac:dyDescent="0.3">
      <c r="A18" s="12" t="s">
        <v>36</v>
      </c>
      <c r="B18" s="29" t="s">
        <v>78</v>
      </c>
      <c r="C18" s="64" t="s">
        <v>79</v>
      </c>
      <c r="D18" s="7" t="s">
        <v>6</v>
      </c>
      <c r="E18" s="7">
        <v>1</v>
      </c>
      <c r="F18" s="16">
        <v>50000</v>
      </c>
      <c r="G18" s="8">
        <f t="shared" si="0"/>
        <v>50000</v>
      </c>
    </row>
    <row r="19" spans="1:7" ht="16.8" customHeight="1" x14ac:dyDescent="0.3">
      <c r="A19" s="17" t="s">
        <v>37</v>
      </c>
      <c r="B19" s="13" t="s">
        <v>30</v>
      </c>
      <c r="C19" s="65"/>
      <c r="D19" s="9" t="s">
        <v>18</v>
      </c>
      <c r="E19" s="9">
        <v>23.5</v>
      </c>
      <c r="F19" s="14">
        <v>200</v>
      </c>
      <c r="G19" s="10">
        <f t="shared" si="0"/>
        <v>4700</v>
      </c>
    </row>
    <row r="20" spans="1:7" ht="16.8" customHeight="1" x14ac:dyDescent="0.3">
      <c r="A20" s="17" t="s">
        <v>38</v>
      </c>
      <c r="B20" s="13" t="s">
        <v>29</v>
      </c>
      <c r="C20" s="65"/>
      <c r="D20" s="9" t="s">
        <v>19</v>
      </c>
      <c r="E20" s="9">
        <v>31</v>
      </c>
      <c r="F20" s="14">
        <v>200</v>
      </c>
      <c r="G20" s="10">
        <f t="shared" si="0"/>
        <v>6200</v>
      </c>
    </row>
    <row r="21" spans="1:7" ht="16.8" customHeight="1" x14ac:dyDescent="0.3">
      <c r="A21" s="17" t="s">
        <v>109</v>
      </c>
      <c r="B21" s="13" t="s">
        <v>71</v>
      </c>
      <c r="C21" s="65"/>
      <c r="D21" s="9" t="s">
        <v>19</v>
      </c>
      <c r="E21" s="9">
        <v>14</v>
      </c>
      <c r="F21" s="14">
        <v>1100</v>
      </c>
      <c r="G21" s="10">
        <f t="shared" si="0"/>
        <v>15400</v>
      </c>
    </row>
    <row r="22" spans="1:7" ht="16.8" customHeight="1" x14ac:dyDescent="0.3">
      <c r="A22" s="17" t="s">
        <v>39</v>
      </c>
      <c r="B22" s="13" t="s">
        <v>72</v>
      </c>
      <c r="C22" s="65"/>
      <c r="D22" s="9" t="s">
        <v>19</v>
      </c>
      <c r="E22" s="9">
        <v>4</v>
      </c>
      <c r="F22" s="14">
        <v>3000</v>
      </c>
      <c r="G22" s="10">
        <f t="shared" si="0"/>
        <v>12000</v>
      </c>
    </row>
    <row r="23" spans="1:7" ht="16.8" customHeight="1" x14ac:dyDescent="0.3">
      <c r="A23" s="17" t="s">
        <v>110</v>
      </c>
      <c r="B23" s="13" t="s">
        <v>23</v>
      </c>
      <c r="C23" s="65"/>
      <c r="D23" s="9" t="s">
        <v>6</v>
      </c>
      <c r="E23" s="9">
        <v>1</v>
      </c>
      <c r="F23" s="14">
        <v>1000</v>
      </c>
      <c r="G23" s="10">
        <f t="shared" si="0"/>
        <v>1000</v>
      </c>
    </row>
    <row r="24" spans="1:7" ht="16.8" customHeight="1" thickBot="1" x14ac:dyDescent="0.35">
      <c r="A24" s="17" t="s">
        <v>111</v>
      </c>
      <c r="B24" s="13" t="s">
        <v>73</v>
      </c>
      <c r="C24" s="65"/>
      <c r="D24" s="9" t="s">
        <v>6</v>
      </c>
      <c r="E24" s="9">
        <v>1</v>
      </c>
      <c r="F24" s="14">
        <v>1000</v>
      </c>
      <c r="G24" s="10">
        <f t="shared" si="0"/>
        <v>1000</v>
      </c>
    </row>
    <row r="25" spans="1:7" ht="172.8" x14ac:dyDescent="0.3">
      <c r="A25" s="12" t="s">
        <v>40</v>
      </c>
      <c r="B25" s="29" t="s">
        <v>80</v>
      </c>
      <c r="C25" s="64" t="s">
        <v>84</v>
      </c>
      <c r="D25" s="7" t="s">
        <v>6</v>
      </c>
      <c r="E25" s="7">
        <v>1</v>
      </c>
      <c r="F25" s="16">
        <v>50000</v>
      </c>
      <c r="G25" s="8">
        <f t="shared" si="0"/>
        <v>50000</v>
      </c>
    </row>
    <row r="26" spans="1:7" ht="16.8" customHeight="1" x14ac:dyDescent="0.3">
      <c r="A26" s="17" t="s">
        <v>41</v>
      </c>
      <c r="B26" s="13" t="s">
        <v>30</v>
      </c>
      <c r="C26" s="65"/>
      <c r="D26" s="9" t="s">
        <v>18</v>
      </c>
      <c r="E26" s="9">
        <v>144</v>
      </c>
      <c r="F26" s="14">
        <v>50</v>
      </c>
      <c r="G26" s="10">
        <f t="shared" si="0"/>
        <v>7200</v>
      </c>
    </row>
    <row r="27" spans="1:7" ht="16.8" customHeight="1" x14ac:dyDescent="0.3">
      <c r="A27" s="17" t="s">
        <v>42</v>
      </c>
      <c r="B27" s="13" t="s">
        <v>29</v>
      </c>
      <c r="C27" s="65"/>
      <c r="D27" s="9" t="s">
        <v>19</v>
      </c>
      <c r="E27" s="9">
        <v>30</v>
      </c>
      <c r="F27" s="14">
        <v>200</v>
      </c>
      <c r="G27" s="10">
        <f t="shared" si="0"/>
        <v>6000</v>
      </c>
    </row>
    <row r="28" spans="1:7" ht="22.8" customHeight="1" x14ac:dyDescent="0.3">
      <c r="A28" s="17" t="s">
        <v>43</v>
      </c>
      <c r="B28" s="13" t="s">
        <v>81</v>
      </c>
      <c r="C28" s="65"/>
      <c r="D28" s="9" t="s">
        <v>19</v>
      </c>
      <c r="E28" s="9">
        <v>18</v>
      </c>
      <c r="F28" s="14">
        <v>1100</v>
      </c>
      <c r="G28" s="10">
        <f t="shared" si="0"/>
        <v>19800</v>
      </c>
    </row>
    <row r="29" spans="1:7" ht="19.2" customHeight="1" x14ac:dyDescent="0.3">
      <c r="A29" s="17" t="s">
        <v>44</v>
      </c>
      <c r="B29" s="13" t="s">
        <v>82</v>
      </c>
      <c r="C29" s="65"/>
      <c r="D29" s="9" t="s">
        <v>19</v>
      </c>
      <c r="E29" s="9">
        <v>2</v>
      </c>
      <c r="F29" s="14">
        <v>3000</v>
      </c>
      <c r="G29" s="10">
        <f t="shared" si="0"/>
        <v>6000</v>
      </c>
    </row>
    <row r="30" spans="1:7" ht="16.8" customHeight="1" thickBot="1" x14ac:dyDescent="0.35">
      <c r="A30" s="17" t="s">
        <v>45</v>
      </c>
      <c r="B30" s="13" t="s">
        <v>23</v>
      </c>
      <c r="C30" s="65"/>
      <c r="D30" s="9" t="s">
        <v>6</v>
      </c>
      <c r="E30" s="9">
        <v>1</v>
      </c>
      <c r="F30" s="14">
        <v>1000</v>
      </c>
      <c r="G30" s="10">
        <f t="shared" si="0"/>
        <v>1000</v>
      </c>
    </row>
    <row r="31" spans="1:7" ht="172.8" x14ac:dyDescent="0.3">
      <c r="A31" s="12" t="s">
        <v>46</v>
      </c>
      <c r="B31" s="29" t="s">
        <v>83</v>
      </c>
      <c r="C31" s="66" t="s">
        <v>84</v>
      </c>
      <c r="D31" s="7" t="s">
        <v>6</v>
      </c>
      <c r="E31" s="7">
        <v>1</v>
      </c>
      <c r="F31" s="16">
        <v>50000</v>
      </c>
      <c r="G31" s="8">
        <f t="shared" si="0"/>
        <v>50000</v>
      </c>
    </row>
    <row r="32" spans="1:7" ht="16.8" customHeight="1" x14ac:dyDescent="0.3">
      <c r="A32" s="17" t="s">
        <v>47</v>
      </c>
      <c r="B32" s="13" t="s">
        <v>30</v>
      </c>
      <c r="C32" s="65"/>
      <c r="D32" s="9" t="s">
        <v>18</v>
      </c>
      <c r="E32" s="9">
        <v>16</v>
      </c>
      <c r="F32" s="14">
        <v>200</v>
      </c>
      <c r="G32" s="10">
        <f t="shared" si="0"/>
        <v>3200</v>
      </c>
    </row>
    <row r="33" spans="1:7" ht="16.8" customHeight="1" x14ac:dyDescent="0.3">
      <c r="A33" s="17" t="s">
        <v>48</v>
      </c>
      <c r="B33" s="13" t="s">
        <v>29</v>
      </c>
      <c r="C33" s="65"/>
      <c r="D33" s="9" t="s">
        <v>19</v>
      </c>
      <c r="E33" s="9">
        <v>33</v>
      </c>
      <c r="F33" s="14">
        <v>200</v>
      </c>
      <c r="G33" s="10">
        <f t="shared" si="0"/>
        <v>6600</v>
      </c>
    </row>
    <row r="34" spans="1:7" ht="16.8" customHeight="1" x14ac:dyDescent="0.3">
      <c r="A34" s="17" t="s">
        <v>49</v>
      </c>
      <c r="B34" s="13" t="s">
        <v>81</v>
      </c>
      <c r="C34" s="65"/>
      <c r="D34" s="9" t="s">
        <v>19</v>
      </c>
      <c r="E34" s="9">
        <v>14</v>
      </c>
      <c r="F34" s="14">
        <v>1100</v>
      </c>
      <c r="G34" s="10">
        <f t="shared" si="0"/>
        <v>15400</v>
      </c>
    </row>
    <row r="35" spans="1:7" ht="16.8" customHeight="1" x14ac:dyDescent="0.3">
      <c r="A35" s="17" t="s">
        <v>50</v>
      </c>
      <c r="B35" s="13" t="s">
        <v>82</v>
      </c>
      <c r="C35" s="65"/>
      <c r="D35" s="9" t="s">
        <v>19</v>
      </c>
      <c r="E35" s="9">
        <v>2</v>
      </c>
      <c r="F35" s="14">
        <v>3000</v>
      </c>
      <c r="G35" s="10">
        <f t="shared" si="0"/>
        <v>6000</v>
      </c>
    </row>
    <row r="36" spans="1:7" ht="15" thickBot="1" x14ac:dyDescent="0.35">
      <c r="A36" s="17" t="s">
        <v>112</v>
      </c>
      <c r="B36" s="13" t="s">
        <v>23</v>
      </c>
      <c r="C36" s="65"/>
      <c r="D36" s="9" t="s">
        <v>6</v>
      </c>
      <c r="E36" s="9">
        <v>1</v>
      </c>
      <c r="F36" s="14">
        <v>1000</v>
      </c>
      <c r="G36" s="10">
        <f t="shared" si="0"/>
        <v>1000</v>
      </c>
    </row>
    <row r="37" spans="1:7" ht="172.8" x14ac:dyDescent="0.3">
      <c r="A37" s="12" t="s">
        <v>51</v>
      </c>
      <c r="B37" s="29" t="s">
        <v>85</v>
      </c>
      <c r="C37" s="64" t="s">
        <v>86</v>
      </c>
      <c r="D37" s="7" t="s">
        <v>6</v>
      </c>
      <c r="E37" s="7">
        <v>1</v>
      </c>
      <c r="F37" s="16">
        <v>50000</v>
      </c>
      <c r="G37" s="8">
        <f t="shared" si="0"/>
        <v>50000</v>
      </c>
    </row>
    <row r="38" spans="1:7" ht="19.2" customHeight="1" x14ac:dyDescent="0.3">
      <c r="A38" s="17" t="s">
        <v>52</v>
      </c>
      <c r="B38" s="13" t="s">
        <v>89</v>
      </c>
      <c r="C38" s="65"/>
      <c r="D38" s="9" t="s">
        <v>18</v>
      </c>
      <c r="E38" s="9">
        <v>132</v>
      </c>
      <c r="F38" s="14">
        <v>60</v>
      </c>
      <c r="G38" s="10">
        <f t="shared" si="0"/>
        <v>7920</v>
      </c>
    </row>
    <row r="39" spans="1:7" ht="19.2" customHeight="1" x14ac:dyDescent="0.3">
      <c r="A39" s="17" t="s">
        <v>53</v>
      </c>
      <c r="B39" s="13" t="s">
        <v>90</v>
      </c>
      <c r="C39" s="65"/>
      <c r="D39" s="9" t="s">
        <v>19</v>
      </c>
      <c r="E39" s="9">
        <v>20</v>
      </c>
      <c r="F39" s="14">
        <v>200</v>
      </c>
      <c r="G39" s="10">
        <f t="shared" si="0"/>
        <v>4000</v>
      </c>
    </row>
    <row r="40" spans="1:7" ht="19.2" customHeight="1" x14ac:dyDescent="0.3">
      <c r="A40" s="17" t="s">
        <v>54</v>
      </c>
      <c r="B40" s="13" t="s">
        <v>88</v>
      </c>
      <c r="C40" s="65"/>
      <c r="D40" s="9" t="s">
        <v>87</v>
      </c>
      <c r="E40" s="9">
        <v>25.2</v>
      </c>
      <c r="F40" s="14">
        <v>300</v>
      </c>
      <c r="G40" s="10">
        <f t="shared" si="0"/>
        <v>7560</v>
      </c>
    </row>
    <row r="41" spans="1:7" ht="19.2" customHeight="1" x14ac:dyDescent="0.3">
      <c r="A41" s="17" t="s">
        <v>113</v>
      </c>
      <c r="B41" s="13" t="s">
        <v>91</v>
      </c>
      <c r="C41" s="65"/>
      <c r="D41" s="9" t="s">
        <v>92</v>
      </c>
      <c r="E41" s="9">
        <v>30</v>
      </c>
      <c r="F41" s="14">
        <v>50</v>
      </c>
      <c r="G41" s="10">
        <f t="shared" si="0"/>
        <v>1500</v>
      </c>
    </row>
    <row r="42" spans="1:7" ht="19.2" customHeight="1" x14ac:dyDescent="0.3">
      <c r="A42" s="17" t="s">
        <v>114</v>
      </c>
      <c r="B42" s="13" t="s">
        <v>93</v>
      </c>
      <c r="C42" s="65"/>
      <c r="D42" s="9" t="s">
        <v>87</v>
      </c>
      <c r="E42" s="9">
        <v>50</v>
      </c>
      <c r="F42" s="14">
        <v>10</v>
      </c>
      <c r="G42" s="10">
        <f t="shared" si="0"/>
        <v>500</v>
      </c>
    </row>
    <row r="43" spans="1:7" ht="19.2" customHeight="1" x14ac:dyDescent="0.3">
      <c r="A43" s="17" t="s">
        <v>115</v>
      </c>
      <c r="B43" s="13" t="s">
        <v>94</v>
      </c>
      <c r="C43" s="65"/>
      <c r="D43" s="9" t="s">
        <v>92</v>
      </c>
      <c r="E43" s="9">
        <v>4</v>
      </c>
      <c r="F43" s="14">
        <v>2000</v>
      </c>
      <c r="G43" s="10">
        <f t="shared" si="0"/>
        <v>8000</v>
      </c>
    </row>
    <row r="44" spans="1:7" ht="19.2" customHeight="1" x14ac:dyDescent="0.3">
      <c r="A44" s="17" t="s">
        <v>116</v>
      </c>
      <c r="B44" s="13" t="s">
        <v>95</v>
      </c>
      <c r="C44" s="65"/>
      <c r="D44" s="9" t="s">
        <v>31</v>
      </c>
      <c r="E44" s="9">
        <v>18</v>
      </c>
      <c r="F44" s="14">
        <v>1100</v>
      </c>
      <c r="G44" s="10">
        <f t="shared" si="0"/>
        <v>19800</v>
      </c>
    </row>
    <row r="45" spans="1:7" ht="19.2" customHeight="1" x14ac:dyDescent="0.3">
      <c r="A45" s="23" t="s">
        <v>117</v>
      </c>
      <c r="B45" s="24" t="s">
        <v>97</v>
      </c>
      <c r="C45" s="67"/>
      <c r="D45" s="25" t="s">
        <v>6</v>
      </c>
      <c r="E45" s="25">
        <v>1</v>
      </c>
      <c r="F45" s="26">
        <v>1000</v>
      </c>
      <c r="G45" s="27">
        <f t="shared" si="0"/>
        <v>1000</v>
      </c>
    </row>
    <row r="46" spans="1:7" ht="20.399999999999999" customHeight="1" thickBot="1" x14ac:dyDescent="0.35">
      <c r="A46" s="23" t="s">
        <v>118</v>
      </c>
      <c r="B46" s="24" t="s">
        <v>96</v>
      </c>
      <c r="C46" s="67"/>
      <c r="D46" s="25" t="s">
        <v>6</v>
      </c>
      <c r="E46" s="25">
        <v>1</v>
      </c>
      <c r="F46" s="26">
        <v>500</v>
      </c>
      <c r="G46" s="27">
        <f t="shared" si="0"/>
        <v>500</v>
      </c>
    </row>
    <row r="47" spans="1:7" ht="179.4" customHeight="1" x14ac:dyDescent="0.3">
      <c r="A47" s="12" t="s">
        <v>55</v>
      </c>
      <c r="B47" s="29" t="s">
        <v>99</v>
      </c>
      <c r="C47" s="64" t="s">
        <v>98</v>
      </c>
      <c r="D47" s="7" t="s">
        <v>6</v>
      </c>
      <c r="E47" s="7">
        <v>1</v>
      </c>
      <c r="F47" s="16">
        <v>50000</v>
      </c>
      <c r="G47" s="8">
        <f t="shared" si="0"/>
        <v>50000</v>
      </c>
    </row>
    <row r="48" spans="1:7" ht="20.399999999999999" customHeight="1" x14ac:dyDescent="0.3">
      <c r="A48" s="17" t="s">
        <v>56</v>
      </c>
      <c r="B48" s="13" t="s">
        <v>70</v>
      </c>
      <c r="C48" s="65"/>
      <c r="D48" s="9" t="s">
        <v>6</v>
      </c>
      <c r="E48" s="9">
        <v>1</v>
      </c>
      <c r="F48" s="14">
        <v>2000</v>
      </c>
      <c r="G48" s="10">
        <f t="shared" si="0"/>
        <v>2000</v>
      </c>
    </row>
    <row r="49" spans="1:7" ht="20.399999999999999" customHeight="1" x14ac:dyDescent="0.3">
      <c r="A49" s="17" t="s">
        <v>57</v>
      </c>
      <c r="B49" s="13" t="s">
        <v>71</v>
      </c>
      <c r="C49" s="65"/>
      <c r="D49" s="9" t="s">
        <v>19</v>
      </c>
      <c r="E49" s="9">
        <v>14</v>
      </c>
      <c r="F49" s="14">
        <v>1100</v>
      </c>
      <c r="G49" s="10">
        <f t="shared" si="0"/>
        <v>15400</v>
      </c>
    </row>
    <row r="50" spans="1:7" ht="20.399999999999999" customHeight="1" x14ac:dyDescent="0.3">
      <c r="A50" s="17" t="s">
        <v>58</v>
      </c>
      <c r="B50" s="13" t="s">
        <v>24</v>
      </c>
      <c r="C50" s="65"/>
      <c r="D50" s="9" t="s">
        <v>6</v>
      </c>
      <c r="E50" s="9">
        <v>1</v>
      </c>
      <c r="F50" s="14">
        <v>2000</v>
      </c>
      <c r="G50" s="10">
        <f t="shared" si="0"/>
        <v>2000</v>
      </c>
    </row>
    <row r="51" spans="1:7" ht="29.4" thickBot="1" x14ac:dyDescent="0.35">
      <c r="A51" s="23" t="s">
        <v>119</v>
      </c>
      <c r="B51" s="24" t="s">
        <v>14</v>
      </c>
      <c r="C51" s="67"/>
      <c r="D51" s="25" t="s">
        <v>6</v>
      </c>
      <c r="E51" s="25">
        <v>1</v>
      </c>
      <c r="F51" s="26">
        <v>1000</v>
      </c>
      <c r="G51" s="27">
        <f t="shared" si="0"/>
        <v>1000</v>
      </c>
    </row>
    <row r="52" spans="1:7" ht="144" x14ac:dyDescent="0.3">
      <c r="A52" s="12" t="s">
        <v>60</v>
      </c>
      <c r="B52" s="15" t="s">
        <v>127</v>
      </c>
      <c r="C52" s="68" t="s">
        <v>100</v>
      </c>
      <c r="D52" s="7" t="s">
        <v>6</v>
      </c>
      <c r="E52" s="7">
        <v>1</v>
      </c>
      <c r="F52" s="16">
        <v>60000</v>
      </c>
      <c r="G52" s="8">
        <f t="shared" si="0"/>
        <v>60000</v>
      </c>
    </row>
    <row r="53" spans="1:7" ht="20.399999999999999" customHeight="1" x14ac:dyDescent="0.3">
      <c r="A53" s="17" t="s">
        <v>61</v>
      </c>
      <c r="B53" s="13" t="s">
        <v>20</v>
      </c>
      <c r="C53" s="69"/>
      <c r="D53" s="9" t="s">
        <v>18</v>
      </c>
      <c r="E53" s="9">
        <v>40</v>
      </c>
      <c r="F53" s="14">
        <v>700</v>
      </c>
      <c r="G53" s="10">
        <f t="shared" si="0"/>
        <v>28000</v>
      </c>
    </row>
    <row r="54" spans="1:7" ht="20.399999999999999" customHeight="1" x14ac:dyDescent="0.3">
      <c r="A54" s="17" t="s">
        <v>62</v>
      </c>
      <c r="B54" s="13" t="s">
        <v>59</v>
      </c>
      <c r="C54" s="69"/>
      <c r="D54" s="9" t="s">
        <v>31</v>
      </c>
      <c r="E54" s="9">
        <v>8</v>
      </c>
      <c r="F54" s="14">
        <v>100</v>
      </c>
      <c r="G54" s="10">
        <f t="shared" si="0"/>
        <v>800</v>
      </c>
    </row>
    <row r="55" spans="1:7" ht="20.399999999999999" customHeight="1" thickBot="1" x14ac:dyDescent="0.35">
      <c r="A55" s="17" t="s">
        <v>63</v>
      </c>
      <c r="B55" s="13" t="s">
        <v>101</v>
      </c>
      <c r="C55" s="69"/>
      <c r="D55" s="9" t="s">
        <v>31</v>
      </c>
      <c r="E55" s="9">
        <v>5</v>
      </c>
      <c r="F55" s="14">
        <v>3000</v>
      </c>
      <c r="G55" s="10">
        <f t="shared" si="0"/>
        <v>15000</v>
      </c>
    </row>
    <row r="56" spans="1:7" ht="144" x14ac:dyDescent="0.3">
      <c r="A56" s="12">
        <v>45301</v>
      </c>
      <c r="B56" s="15" t="s">
        <v>104</v>
      </c>
      <c r="C56" s="68" t="s">
        <v>128</v>
      </c>
      <c r="D56" s="7" t="s">
        <v>6</v>
      </c>
      <c r="E56" s="7">
        <v>1</v>
      </c>
      <c r="F56" s="16">
        <v>50000</v>
      </c>
      <c r="G56" s="8">
        <f t="shared" si="0"/>
        <v>50000</v>
      </c>
    </row>
    <row r="57" spans="1:7" ht="20.399999999999999" customHeight="1" x14ac:dyDescent="0.3">
      <c r="A57" s="17" t="s">
        <v>64</v>
      </c>
      <c r="B57" s="13" t="s">
        <v>20</v>
      </c>
      <c r="C57" s="69"/>
      <c r="D57" s="9" t="s">
        <v>18</v>
      </c>
      <c r="E57" s="9">
        <v>82</v>
      </c>
      <c r="F57" s="14">
        <v>100</v>
      </c>
      <c r="G57" s="10">
        <f t="shared" si="0"/>
        <v>8200</v>
      </c>
    </row>
    <row r="58" spans="1:7" ht="20.399999999999999" customHeight="1" x14ac:dyDescent="0.3">
      <c r="A58" s="23" t="s">
        <v>65</v>
      </c>
      <c r="B58" s="13" t="s">
        <v>59</v>
      </c>
      <c r="C58" s="69"/>
      <c r="D58" s="25" t="s">
        <v>31</v>
      </c>
      <c r="E58" s="25">
        <v>51</v>
      </c>
      <c r="F58" s="26">
        <v>150</v>
      </c>
      <c r="G58" s="27">
        <f t="shared" si="0"/>
        <v>7650</v>
      </c>
    </row>
    <row r="59" spans="1:7" ht="20.399999999999999" customHeight="1" thickBot="1" x14ac:dyDescent="0.35">
      <c r="A59" s="18" t="s">
        <v>66</v>
      </c>
      <c r="B59" s="19" t="s">
        <v>102</v>
      </c>
      <c r="C59" s="70"/>
      <c r="D59" s="20" t="s">
        <v>19</v>
      </c>
      <c r="E59" s="20">
        <v>16</v>
      </c>
      <c r="F59" s="21">
        <v>1100</v>
      </c>
      <c r="G59" s="22">
        <f t="shared" si="0"/>
        <v>17600</v>
      </c>
    </row>
    <row r="60" spans="1:7" ht="144" x14ac:dyDescent="0.3">
      <c r="A60" s="12" t="s">
        <v>120</v>
      </c>
      <c r="B60" s="15" t="s">
        <v>103</v>
      </c>
      <c r="C60" s="68"/>
      <c r="D60" s="7" t="s">
        <v>6</v>
      </c>
      <c r="E60" s="7">
        <v>1</v>
      </c>
      <c r="F60" s="16">
        <v>50000</v>
      </c>
      <c r="G60" s="8">
        <f t="shared" ref="G60:G66" si="1">ROUND(F60*E60,2)</f>
        <v>50000</v>
      </c>
    </row>
    <row r="61" spans="1:7" ht="20.399999999999999" customHeight="1" x14ac:dyDescent="0.3">
      <c r="A61" s="17" t="s">
        <v>121</v>
      </c>
      <c r="B61" s="13" t="s">
        <v>20</v>
      </c>
      <c r="C61" s="69"/>
      <c r="D61" s="9" t="s">
        <v>18</v>
      </c>
      <c r="E61" s="9">
        <v>45</v>
      </c>
      <c r="F61" s="14">
        <v>100</v>
      </c>
      <c r="G61" s="10">
        <f t="shared" si="1"/>
        <v>4500</v>
      </c>
    </row>
    <row r="62" spans="1:7" ht="20.399999999999999" customHeight="1" x14ac:dyDescent="0.3">
      <c r="A62" s="23" t="s">
        <v>122</v>
      </c>
      <c r="B62" s="13" t="s">
        <v>59</v>
      </c>
      <c r="C62" s="69"/>
      <c r="D62" s="25" t="s">
        <v>31</v>
      </c>
      <c r="E62" s="25">
        <v>8</v>
      </c>
      <c r="F62" s="26">
        <v>200</v>
      </c>
      <c r="G62" s="27">
        <f t="shared" si="1"/>
        <v>1600</v>
      </c>
    </row>
    <row r="63" spans="1:7" ht="26.4" customHeight="1" x14ac:dyDescent="0.3">
      <c r="A63" s="23" t="s">
        <v>123</v>
      </c>
      <c r="B63" s="24" t="s">
        <v>14</v>
      </c>
      <c r="C63" s="69"/>
      <c r="D63" s="25" t="s">
        <v>6</v>
      </c>
      <c r="E63" s="25">
        <v>1</v>
      </c>
      <c r="F63" s="26">
        <v>2000</v>
      </c>
      <c r="G63" s="27">
        <f t="shared" si="1"/>
        <v>2000</v>
      </c>
    </row>
    <row r="64" spans="1:7" ht="26.4" customHeight="1" x14ac:dyDescent="0.3">
      <c r="A64" s="23" t="s">
        <v>124</v>
      </c>
      <c r="B64" s="24" t="s">
        <v>105</v>
      </c>
      <c r="C64" s="69"/>
      <c r="D64" s="25" t="s">
        <v>6</v>
      </c>
      <c r="E64" s="25">
        <v>1</v>
      </c>
      <c r="F64" s="26">
        <v>2000</v>
      </c>
      <c r="G64" s="27">
        <f t="shared" si="1"/>
        <v>2000</v>
      </c>
    </row>
    <row r="65" spans="1:7" ht="26.4" customHeight="1" x14ac:dyDescent="0.3">
      <c r="A65" s="23" t="s">
        <v>125</v>
      </c>
      <c r="B65" s="24" t="s">
        <v>106</v>
      </c>
      <c r="C65" s="69"/>
      <c r="D65" s="25" t="s">
        <v>6</v>
      </c>
      <c r="E65" s="25">
        <v>1</v>
      </c>
      <c r="F65" s="26">
        <v>1000</v>
      </c>
      <c r="G65" s="27">
        <f t="shared" si="1"/>
        <v>1000</v>
      </c>
    </row>
    <row r="66" spans="1:7" ht="20.399999999999999" customHeight="1" thickBot="1" x14ac:dyDescent="0.35">
      <c r="A66" s="18" t="s">
        <v>126</v>
      </c>
      <c r="B66" s="19" t="s">
        <v>102</v>
      </c>
      <c r="C66" s="70"/>
      <c r="D66" s="20" t="s">
        <v>19</v>
      </c>
      <c r="E66" s="20">
        <v>2</v>
      </c>
      <c r="F66" s="21">
        <v>1100</v>
      </c>
      <c r="G66" s="22">
        <f t="shared" si="1"/>
        <v>2200</v>
      </c>
    </row>
    <row r="67" spans="1:7" ht="15" thickBot="1" x14ac:dyDescent="0.35">
      <c r="A67" s="56" t="s">
        <v>12</v>
      </c>
      <c r="B67" s="57"/>
      <c r="C67" s="57"/>
      <c r="D67" s="57"/>
      <c r="E67" s="57"/>
      <c r="F67" s="58"/>
      <c r="G67" s="28">
        <f>SUM(G3:G66)</f>
        <v>921630</v>
      </c>
    </row>
    <row r="68" spans="1:7" ht="15" thickBot="1" x14ac:dyDescent="0.35">
      <c r="A68" s="59" t="s">
        <v>11</v>
      </c>
      <c r="B68" s="60"/>
      <c r="C68" s="60"/>
      <c r="D68" s="60"/>
      <c r="E68" s="60"/>
      <c r="F68" s="61"/>
      <c r="G68" s="11">
        <f>G67*1.23-G67</f>
        <v>211974.89999999991</v>
      </c>
    </row>
    <row r="69" spans="1:7" ht="15" thickBot="1" x14ac:dyDescent="0.35">
      <c r="A69" s="59" t="s">
        <v>13</v>
      </c>
      <c r="B69" s="60"/>
      <c r="C69" s="60"/>
      <c r="D69" s="60"/>
      <c r="E69" s="60"/>
      <c r="F69" s="61"/>
      <c r="G69" s="11">
        <f>G68+G67</f>
        <v>1133604.8999999999</v>
      </c>
    </row>
    <row r="71" spans="1:7" x14ac:dyDescent="0.3">
      <c r="A71" s="62" t="s">
        <v>21</v>
      </c>
      <c r="B71" s="62"/>
      <c r="C71" s="62"/>
      <c r="D71" s="62"/>
      <c r="E71" s="62"/>
      <c r="F71" s="62"/>
      <c r="G71" s="62"/>
    </row>
    <row r="72" spans="1:7" ht="77.400000000000006" customHeight="1" x14ac:dyDescent="0.3">
      <c r="A72" s="63" t="s">
        <v>129</v>
      </c>
      <c r="B72" s="63"/>
      <c r="C72" s="63"/>
      <c r="D72" s="63"/>
      <c r="E72" s="63"/>
      <c r="F72" s="63"/>
      <c r="G72" s="63"/>
    </row>
  </sheetData>
  <mergeCells count="17">
    <mergeCell ref="A71:G71"/>
    <mergeCell ref="A1:G1"/>
    <mergeCell ref="A67:F67"/>
    <mergeCell ref="A72:G72"/>
    <mergeCell ref="C3:C7"/>
    <mergeCell ref="A68:F68"/>
    <mergeCell ref="A69:F69"/>
    <mergeCell ref="C8:C10"/>
    <mergeCell ref="C11:C17"/>
    <mergeCell ref="C18:C24"/>
    <mergeCell ref="C25:C30"/>
    <mergeCell ref="C31:C36"/>
    <mergeCell ref="C37:C46"/>
    <mergeCell ref="C47:C51"/>
    <mergeCell ref="C56:C59"/>
    <mergeCell ref="C60:C66"/>
    <mergeCell ref="C52:C55"/>
  </mergeCells>
  <pageMargins left="0.25" right="0.25" top="0.75" bottom="0.75" header="0.3" footer="0.3"/>
  <pageSetup paperSize="9" scale="6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2025</vt:lpstr>
      <vt:lpstr>2024</vt:lpstr>
      <vt:lpstr>'2025'!Obszar_wydruku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Michał M.R.. Rumiński</dc:creator>
  <cp:lastModifiedBy>Rumiński Michał</cp:lastModifiedBy>
  <cp:lastPrinted>2025-05-29T09:01:56Z</cp:lastPrinted>
  <dcterms:created xsi:type="dcterms:W3CDTF">2016-04-06T09:49:35Z</dcterms:created>
  <dcterms:modified xsi:type="dcterms:W3CDTF">2025-05-29T09:02:45Z</dcterms:modified>
</cp:coreProperties>
</file>